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C:\Users\perha\OneDrive\struktiv.se\arkiv\003-SABEL\"/>
    </mc:Choice>
  </mc:AlternateContent>
  <xr:revisionPtr revIDLastSave="22" documentId="11_1F313CBC17FE381B8D7A05A70ABF96FA56EEEAA4" xr6:coauthVersionLast="45" xr6:coauthVersionMax="45" xr10:uidLastSave="{7480013C-EEE1-4539-9AAA-CC44D3EAD61B}"/>
  <bookViews>
    <workbookView xWindow="-120" yWindow="-120" windowWidth="29040" windowHeight="15990" tabRatio="770" activeTab="19" xr2:uid="{00000000-000D-0000-FFFF-FFFF00000000}"/>
  </bookViews>
  <sheets>
    <sheet name="nivåer" sheetId="21" r:id="rId1"/>
    <sheet name="Sv" sheetId="1" r:id="rId2"/>
    <sheet name="Ma" sheetId="24" r:id="rId3"/>
    <sheet name="En" sheetId="25" r:id="rId4"/>
    <sheet name="SO" sheetId="23" r:id="rId5"/>
    <sheet name="ge" sheetId="13" state="hidden" r:id="rId6"/>
    <sheet name="hi" sheetId="14" state="hidden" r:id="rId7"/>
    <sheet name="re" sheetId="15" state="hidden" r:id="rId8"/>
    <sheet name="sh" sheetId="16" state="hidden" r:id="rId9"/>
    <sheet name="bi" sheetId="17" state="hidden" r:id="rId10"/>
    <sheet name="fy" sheetId="18" state="hidden" r:id="rId11"/>
    <sheet name="ke" sheetId="19" state="hidden" r:id="rId12"/>
    <sheet name="tk" sheetId="20" state="hidden" r:id="rId13"/>
    <sheet name="NO" sheetId="26" r:id="rId14"/>
    <sheet name="Id" sheetId="27" r:id="rId15"/>
    <sheet name="Mu" sheetId="28" r:id="rId16"/>
    <sheet name="Bl" sheetId="29" r:id="rId17"/>
    <sheet name="Sl" sheetId="30" r:id="rId18"/>
    <sheet name="Hk" sheetId="31" r:id="rId19"/>
    <sheet name="översikt" sheetId="12" r:id="rId20"/>
    <sheet name="analys" sheetId="32" r:id="rId21"/>
    <sheet name="instruktion" sheetId="33" r:id="rId22"/>
    <sheet name="översikt (2)" sheetId="22" state="hidden" r:id="rId23"/>
  </sheets>
  <definedNames>
    <definedName name="_xlnm.Print_Area" localSheetId="19">översikt!$B$2:$AH$41</definedName>
    <definedName name="_xlnm.Print_Titles" localSheetId="19">översikt!$A:$D</definedName>
    <definedName name="_xlnm.Print_Titles" localSheetId="22">'översikt (2)'!$A:$D</definedName>
    <definedName name="Z_3F13FA55_7D3D_4DBB_9D68_014DE9CC6DD5_.wvu.PrintTitles" localSheetId="19" hidden="1">översikt!$A:$D</definedName>
    <definedName name="Z_3F13FA55_7D3D_4DBB_9D68_014DE9CC6DD5_.wvu.PrintTitles" localSheetId="22" hidden="1">'översikt (2)'!$A:$D</definedName>
  </definedNames>
  <calcPr calcId="191029"/>
  <customWorkbookViews>
    <customWorkbookView name="Per Hansson - Personlig vy" guid="{3F13FA55-7D3D-4DBB-9D68-014DE9CC6DD5}" mergeInterval="0" personalView="1" maximized="1" windowWidth="1362" windowHeight="556" tabRatio="640" activeSheetId="1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2" l="1"/>
  <c r="D11" i="12"/>
  <c r="U15" i="12" l="1"/>
  <c r="V15" i="12"/>
  <c r="W15" i="12"/>
  <c r="Y15" i="12"/>
  <c r="Z15" i="12"/>
  <c r="AB15" i="12"/>
  <c r="AC15" i="12"/>
  <c r="AD15" i="12"/>
  <c r="AE15" i="12"/>
  <c r="AF15" i="12"/>
  <c r="U16" i="12"/>
  <c r="V16" i="12"/>
  <c r="W16" i="12"/>
  <c r="Y16" i="12"/>
  <c r="Z16" i="12"/>
  <c r="AB16" i="12"/>
  <c r="AC16" i="12"/>
  <c r="AD16" i="12"/>
  <c r="AE16" i="12"/>
  <c r="AF16" i="12"/>
  <c r="U17" i="12"/>
  <c r="V17" i="12"/>
  <c r="W17" i="12"/>
  <c r="Y17" i="12"/>
  <c r="Z17" i="12"/>
  <c r="AB17" i="12"/>
  <c r="AC17" i="12"/>
  <c r="AD17" i="12"/>
  <c r="AE17" i="12"/>
  <c r="AF17" i="12"/>
  <c r="U18" i="12"/>
  <c r="V18" i="12"/>
  <c r="W18" i="12"/>
  <c r="Y18" i="12"/>
  <c r="Z18" i="12"/>
  <c r="AB18" i="12"/>
  <c r="AC18" i="12"/>
  <c r="AD18" i="12"/>
  <c r="AE18" i="12"/>
  <c r="AF18" i="12"/>
  <c r="U19" i="12"/>
  <c r="V19" i="12"/>
  <c r="W19" i="12"/>
  <c r="Y19" i="12"/>
  <c r="Z19" i="12"/>
  <c r="AB19" i="12"/>
  <c r="AC19" i="12"/>
  <c r="AD19" i="12"/>
  <c r="AE19" i="12"/>
  <c r="AF19" i="12"/>
  <c r="U20" i="12"/>
  <c r="V20" i="12"/>
  <c r="W20" i="12"/>
  <c r="Y20" i="12"/>
  <c r="Z20" i="12"/>
  <c r="AB20" i="12"/>
  <c r="AC20" i="12"/>
  <c r="AD20" i="12"/>
  <c r="AE20" i="12"/>
  <c r="AF20" i="12"/>
  <c r="U21" i="12"/>
  <c r="V21" i="12"/>
  <c r="W21" i="12"/>
  <c r="Y21" i="12"/>
  <c r="Z21" i="12"/>
  <c r="AB21" i="12"/>
  <c r="AC21" i="12"/>
  <c r="AD21" i="12"/>
  <c r="AE21" i="12"/>
  <c r="AF21" i="12"/>
  <c r="U22" i="12"/>
  <c r="V22" i="12"/>
  <c r="W22" i="12"/>
  <c r="Y22" i="12"/>
  <c r="Z22" i="12"/>
  <c r="AB22" i="12"/>
  <c r="AC22" i="12"/>
  <c r="AD22" i="12"/>
  <c r="AE22" i="12"/>
  <c r="AF22" i="12"/>
  <c r="U23" i="12"/>
  <c r="V23" i="12"/>
  <c r="W23" i="12"/>
  <c r="Y23" i="12"/>
  <c r="Z23" i="12"/>
  <c r="AB23" i="12"/>
  <c r="AC23" i="12"/>
  <c r="AD23" i="12"/>
  <c r="AE23" i="12"/>
  <c r="AF23" i="12"/>
  <c r="U24" i="12"/>
  <c r="V24" i="12"/>
  <c r="W24" i="12"/>
  <c r="Y24" i="12"/>
  <c r="Z24" i="12"/>
  <c r="AB24" i="12"/>
  <c r="AC24" i="12"/>
  <c r="AD24" i="12"/>
  <c r="AE24" i="12"/>
  <c r="AF24" i="12"/>
  <c r="U25" i="12"/>
  <c r="V25" i="12"/>
  <c r="W25" i="12"/>
  <c r="Y25" i="12"/>
  <c r="Z25" i="12"/>
  <c r="AB25" i="12"/>
  <c r="AC25" i="12"/>
  <c r="AD25" i="12"/>
  <c r="AE25" i="12"/>
  <c r="AF25" i="12"/>
  <c r="U26" i="12"/>
  <c r="V26" i="12"/>
  <c r="W26" i="12"/>
  <c r="Y26" i="12"/>
  <c r="Z26" i="12"/>
  <c r="AB26" i="12"/>
  <c r="AC26" i="12"/>
  <c r="AD26" i="12"/>
  <c r="AE26" i="12"/>
  <c r="AF26" i="12"/>
  <c r="U27" i="12"/>
  <c r="V27" i="12"/>
  <c r="W27" i="12"/>
  <c r="Y27" i="12"/>
  <c r="Z27" i="12"/>
  <c r="AB27" i="12"/>
  <c r="AC27" i="12"/>
  <c r="AD27" i="12"/>
  <c r="AE27" i="12"/>
  <c r="AF27" i="12"/>
  <c r="U28" i="12"/>
  <c r="V28" i="12"/>
  <c r="W28" i="12"/>
  <c r="Y28" i="12"/>
  <c r="Z28" i="12"/>
  <c r="AB28" i="12"/>
  <c r="AC28" i="12"/>
  <c r="AD28" i="12"/>
  <c r="AE28" i="12"/>
  <c r="AF28" i="12"/>
  <c r="U29" i="12"/>
  <c r="V29" i="12"/>
  <c r="W29" i="12"/>
  <c r="Y29" i="12"/>
  <c r="Z29" i="12"/>
  <c r="AB29" i="12"/>
  <c r="AC29" i="12"/>
  <c r="AD29" i="12"/>
  <c r="AE29" i="12"/>
  <c r="AF29" i="12"/>
  <c r="U30" i="12"/>
  <c r="V30" i="12"/>
  <c r="W30" i="12"/>
  <c r="Y30" i="12"/>
  <c r="Z30" i="12"/>
  <c r="AB30" i="12"/>
  <c r="AC30" i="12"/>
  <c r="AD30" i="12"/>
  <c r="AE30" i="12"/>
  <c r="AF30" i="12"/>
  <c r="U31" i="12"/>
  <c r="V31" i="12"/>
  <c r="W31" i="12"/>
  <c r="Y31" i="12"/>
  <c r="Z31" i="12"/>
  <c r="AB31" i="12"/>
  <c r="AC31" i="12"/>
  <c r="AD31" i="12"/>
  <c r="AE31" i="12"/>
  <c r="AF31" i="12"/>
  <c r="U32" i="12"/>
  <c r="V32" i="12"/>
  <c r="W32" i="12"/>
  <c r="Y32" i="12"/>
  <c r="Z32" i="12"/>
  <c r="AB32" i="12"/>
  <c r="AC32" i="12"/>
  <c r="AD32" i="12"/>
  <c r="AE32" i="12"/>
  <c r="AF32" i="12"/>
  <c r="U33" i="12"/>
  <c r="V33" i="12"/>
  <c r="W33" i="12"/>
  <c r="Y33" i="12"/>
  <c r="Z33" i="12"/>
  <c r="AB33" i="12"/>
  <c r="AC33" i="12"/>
  <c r="AD33" i="12"/>
  <c r="AE33" i="12"/>
  <c r="AF33" i="12"/>
  <c r="U34" i="12"/>
  <c r="V34" i="12"/>
  <c r="W34" i="12"/>
  <c r="Y34" i="12"/>
  <c r="Z34" i="12"/>
  <c r="AB34" i="12"/>
  <c r="AC34" i="12"/>
  <c r="AD34" i="12"/>
  <c r="AE34" i="12"/>
  <c r="AF34" i="12"/>
  <c r="U35" i="12"/>
  <c r="V35" i="12"/>
  <c r="W35" i="12"/>
  <c r="Y35" i="12"/>
  <c r="Z35" i="12"/>
  <c r="AB35" i="12"/>
  <c r="AC35" i="12"/>
  <c r="AD35" i="12"/>
  <c r="AE35" i="12"/>
  <c r="AF35" i="12"/>
  <c r="U36" i="12"/>
  <c r="V36" i="12"/>
  <c r="W36" i="12"/>
  <c r="Y36" i="12"/>
  <c r="Z36" i="12"/>
  <c r="AB36" i="12"/>
  <c r="AC36" i="12"/>
  <c r="AD36" i="12"/>
  <c r="AE36" i="12"/>
  <c r="AF36" i="12"/>
  <c r="U37" i="12"/>
  <c r="V37" i="12"/>
  <c r="W37" i="12"/>
  <c r="Y37" i="12"/>
  <c r="Z37" i="12"/>
  <c r="AB37" i="12"/>
  <c r="AC37" i="12"/>
  <c r="AD37" i="12"/>
  <c r="AE37" i="12"/>
  <c r="AF37" i="12"/>
  <c r="U38" i="12"/>
  <c r="V38" i="12"/>
  <c r="W38" i="12"/>
  <c r="Y38" i="12"/>
  <c r="Z38" i="12"/>
  <c r="AB38" i="12"/>
  <c r="AC38" i="12"/>
  <c r="AD38" i="12"/>
  <c r="AE38" i="12"/>
  <c r="AF38" i="12"/>
  <c r="U39" i="12"/>
  <c r="V39" i="12"/>
  <c r="W39" i="12"/>
  <c r="Y39" i="12"/>
  <c r="Z39" i="12"/>
  <c r="AB39" i="12"/>
  <c r="AC39" i="12"/>
  <c r="AD39" i="12"/>
  <c r="AE39" i="12"/>
  <c r="AF39" i="12"/>
  <c r="U40" i="12"/>
  <c r="V40" i="12"/>
  <c r="W40" i="12"/>
  <c r="Y40" i="12"/>
  <c r="Z40" i="12"/>
  <c r="AB40" i="12"/>
  <c r="AC40" i="12"/>
  <c r="AD40" i="12"/>
  <c r="AE40" i="12"/>
  <c r="AF40" i="12"/>
  <c r="U41" i="12"/>
  <c r="V41" i="12"/>
  <c r="W41" i="12"/>
  <c r="Y41" i="12"/>
  <c r="Z41" i="12"/>
  <c r="AB41" i="12"/>
  <c r="AC41" i="12"/>
  <c r="AD41" i="12"/>
  <c r="AE41" i="12"/>
  <c r="AF41" i="12"/>
  <c r="AF14" i="12"/>
  <c r="AE14" i="12"/>
  <c r="AD14" i="12"/>
  <c r="AC14" i="12"/>
  <c r="AB14" i="12"/>
  <c r="Z14" i="12"/>
  <c r="Y14" i="12"/>
  <c r="W14" i="12"/>
  <c r="V14" i="12"/>
  <c r="F15" i="12"/>
  <c r="G15" i="12"/>
  <c r="H15" i="12"/>
  <c r="J15" i="12"/>
  <c r="K15" i="12"/>
  <c r="M15" i="12"/>
  <c r="N15" i="12"/>
  <c r="O15" i="12"/>
  <c r="P15" i="12"/>
  <c r="Q15" i="12"/>
  <c r="F16" i="12"/>
  <c r="G16" i="12"/>
  <c r="H16" i="12"/>
  <c r="J16" i="12"/>
  <c r="K16" i="12"/>
  <c r="M16" i="12"/>
  <c r="N16" i="12"/>
  <c r="O16" i="12"/>
  <c r="P16" i="12"/>
  <c r="Q16" i="12"/>
  <c r="F17" i="12"/>
  <c r="G17" i="12"/>
  <c r="H17" i="12"/>
  <c r="J17" i="12"/>
  <c r="K17" i="12"/>
  <c r="M17" i="12"/>
  <c r="N17" i="12"/>
  <c r="O17" i="12"/>
  <c r="P17" i="12"/>
  <c r="Q17" i="12"/>
  <c r="F18" i="12"/>
  <c r="G18" i="12"/>
  <c r="H18" i="12"/>
  <c r="J18" i="12"/>
  <c r="K18" i="12"/>
  <c r="M18" i="12"/>
  <c r="N18" i="12"/>
  <c r="O18" i="12"/>
  <c r="P18" i="12"/>
  <c r="Q18" i="12"/>
  <c r="F19" i="12"/>
  <c r="G19" i="12"/>
  <c r="H19" i="12"/>
  <c r="J19" i="12"/>
  <c r="K19" i="12"/>
  <c r="M19" i="12"/>
  <c r="N19" i="12"/>
  <c r="O19" i="12"/>
  <c r="P19" i="12"/>
  <c r="Q19" i="12"/>
  <c r="F20" i="12"/>
  <c r="G20" i="12"/>
  <c r="H20" i="12"/>
  <c r="J20" i="12"/>
  <c r="K20" i="12"/>
  <c r="M20" i="12"/>
  <c r="N20" i="12"/>
  <c r="O20" i="12"/>
  <c r="P20" i="12"/>
  <c r="Q20" i="12"/>
  <c r="F21" i="12"/>
  <c r="G21" i="12"/>
  <c r="H21" i="12"/>
  <c r="J21" i="12"/>
  <c r="K21" i="12"/>
  <c r="M21" i="12"/>
  <c r="N21" i="12"/>
  <c r="O21" i="12"/>
  <c r="P21" i="12"/>
  <c r="Q21" i="12"/>
  <c r="F22" i="12"/>
  <c r="G22" i="12"/>
  <c r="H22" i="12"/>
  <c r="J22" i="12"/>
  <c r="K22" i="12"/>
  <c r="M22" i="12"/>
  <c r="N22" i="12"/>
  <c r="O22" i="12"/>
  <c r="P22" i="12"/>
  <c r="Q22" i="12"/>
  <c r="F23" i="12"/>
  <c r="G23" i="12"/>
  <c r="H23" i="12"/>
  <c r="J23" i="12"/>
  <c r="K23" i="12"/>
  <c r="M23" i="12"/>
  <c r="N23" i="12"/>
  <c r="O23" i="12"/>
  <c r="P23" i="12"/>
  <c r="Q23" i="12"/>
  <c r="F24" i="12"/>
  <c r="G24" i="12"/>
  <c r="H24" i="12"/>
  <c r="J24" i="12"/>
  <c r="K24" i="12"/>
  <c r="M24" i="12"/>
  <c r="N24" i="12"/>
  <c r="O24" i="12"/>
  <c r="P24" i="12"/>
  <c r="Q24" i="12"/>
  <c r="F25" i="12"/>
  <c r="G25" i="12"/>
  <c r="H25" i="12"/>
  <c r="J25" i="12"/>
  <c r="K25" i="12"/>
  <c r="M25" i="12"/>
  <c r="N25" i="12"/>
  <c r="O25" i="12"/>
  <c r="P25" i="12"/>
  <c r="Q25" i="12"/>
  <c r="F26" i="12"/>
  <c r="G26" i="12"/>
  <c r="H26" i="12"/>
  <c r="J26" i="12"/>
  <c r="K26" i="12"/>
  <c r="M26" i="12"/>
  <c r="N26" i="12"/>
  <c r="O26" i="12"/>
  <c r="P26" i="12"/>
  <c r="Q26" i="12"/>
  <c r="F27" i="12"/>
  <c r="G27" i="12"/>
  <c r="H27" i="12"/>
  <c r="J27" i="12"/>
  <c r="K27" i="12"/>
  <c r="M27" i="12"/>
  <c r="N27" i="12"/>
  <c r="O27" i="12"/>
  <c r="P27" i="12"/>
  <c r="Q27" i="12"/>
  <c r="F28" i="12"/>
  <c r="G28" i="12"/>
  <c r="H28" i="12"/>
  <c r="J28" i="12"/>
  <c r="K28" i="12"/>
  <c r="M28" i="12"/>
  <c r="N28" i="12"/>
  <c r="O28" i="12"/>
  <c r="P28" i="12"/>
  <c r="Q28" i="12"/>
  <c r="F29" i="12"/>
  <c r="G29" i="12"/>
  <c r="H29" i="12"/>
  <c r="J29" i="12"/>
  <c r="K29" i="12"/>
  <c r="M29" i="12"/>
  <c r="N29" i="12"/>
  <c r="O29" i="12"/>
  <c r="P29" i="12"/>
  <c r="Q29" i="12"/>
  <c r="F30" i="12"/>
  <c r="G30" i="12"/>
  <c r="H30" i="12"/>
  <c r="J30" i="12"/>
  <c r="K30" i="12"/>
  <c r="M30" i="12"/>
  <c r="N30" i="12"/>
  <c r="O30" i="12"/>
  <c r="P30" i="12"/>
  <c r="Q30" i="12"/>
  <c r="F31" i="12"/>
  <c r="G31" i="12"/>
  <c r="H31" i="12"/>
  <c r="J31" i="12"/>
  <c r="K31" i="12"/>
  <c r="M31" i="12"/>
  <c r="N31" i="12"/>
  <c r="O31" i="12"/>
  <c r="P31" i="12"/>
  <c r="Q31" i="12"/>
  <c r="F32" i="12"/>
  <c r="G32" i="12"/>
  <c r="H32" i="12"/>
  <c r="J32" i="12"/>
  <c r="K32" i="12"/>
  <c r="M32" i="12"/>
  <c r="N32" i="12"/>
  <c r="O32" i="12"/>
  <c r="P32" i="12"/>
  <c r="Q32" i="12"/>
  <c r="F33" i="12"/>
  <c r="G33" i="12"/>
  <c r="H33" i="12"/>
  <c r="J33" i="12"/>
  <c r="K33" i="12"/>
  <c r="M33" i="12"/>
  <c r="N33" i="12"/>
  <c r="O33" i="12"/>
  <c r="P33" i="12"/>
  <c r="Q33" i="12"/>
  <c r="F34" i="12"/>
  <c r="G34" i="12"/>
  <c r="H34" i="12"/>
  <c r="J34" i="12"/>
  <c r="K34" i="12"/>
  <c r="M34" i="12"/>
  <c r="N34" i="12"/>
  <c r="O34" i="12"/>
  <c r="P34" i="12"/>
  <c r="Q34" i="12"/>
  <c r="F35" i="12"/>
  <c r="G35" i="12"/>
  <c r="H35" i="12"/>
  <c r="J35" i="12"/>
  <c r="K35" i="12"/>
  <c r="M35" i="12"/>
  <c r="N35" i="12"/>
  <c r="O35" i="12"/>
  <c r="P35" i="12"/>
  <c r="Q35" i="12"/>
  <c r="F36" i="12"/>
  <c r="G36" i="12"/>
  <c r="H36" i="12"/>
  <c r="J36" i="12"/>
  <c r="K36" i="12"/>
  <c r="M36" i="12"/>
  <c r="N36" i="12"/>
  <c r="O36" i="12"/>
  <c r="P36" i="12"/>
  <c r="Q36" i="12"/>
  <c r="F37" i="12"/>
  <c r="G37" i="12"/>
  <c r="H37" i="12"/>
  <c r="J37" i="12"/>
  <c r="K37" i="12"/>
  <c r="M37" i="12"/>
  <c r="N37" i="12"/>
  <c r="O37" i="12"/>
  <c r="P37" i="12"/>
  <c r="Q37" i="12"/>
  <c r="F38" i="12"/>
  <c r="G38" i="12"/>
  <c r="H38" i="12"/>
  <c r="J38" i="12"/>
  <c r="K38" i="12"/>
  <c r="M38" i="12"/>
  <c r="N38" i="12"/>
  <c r="O38" i="12"/>
  <c r="P38" i="12"/>
  <c r="Q38" i="12"/>
  <c r="F39" i="12"/>
  <c r="G39" i="12"/>
  <c r="H39" i="12"/>
  <c r="J39" i="12"/>
  <c r="K39" i="12"/>
  <c r="M39" i="12"/>
  <c r="N39" i="12"/>
  <c r="O39" i="12"/>
  <c r="P39" i="12"/>
  <c r="Q39" i="12"/>
  <c r="F40" i="12"/>
  <c r="G40" i="12"/>
  <c r="H40" i="12"/>
  <c r="J40" i="12"/>
  <c r="K40" i="12"/>
  <c r="M40" i="12"/>
  <c r="N40" i="12"/>
  <c r="O40" i="12"/>
  <c r="P40" i="12"/>
  <c r="Q40" i="12"/>
  <c r="F41" i="12"/>
  <c r="G41" i="12"/>
  <c r="H41" i="12"/>
  <c r="J41" i="12"/>
  <c r="K41" i="12"/>
  <c r="M41" i="12"/>
  <c r="N41" i="12"/>
  <c r="O41" i="12"/>
  <c r="P41" i="12"/>
  <c r="Q41" i="12"/>
  <c r="Q14" i="12"/>
  <c r="P14" i="12"/>
  <c r="O14" i="12"/>
  <c r="N14" i="12"/>
  <c r="M14" i="12"/>
  <c r="K14" i="12"/>
  <c r="J14" i="12"/>
  <c r="H14" i="12"/>
  <c r="G14" i="12"/>
  <c r="O9" i="12" l="1"/>
  <c r="O11" i="12"/>
  <c r="O12" i="12"/>
  <c r="AE9" i="12"/>
  <c r="AE11" i="12"/>
  <c r="AE12" i="12"/>
  <c r="K9" i="12"/>
  <c r="K12" i="12"/>
  <c r="K11" i="12"/>
  <c r="AF9" i="12"/>
  <c r="M11" i="12"/>
  <c r="M12" i="12"/>
  <c r="Q9" i="12"/>
  <c r="Q11" i="12"/>
  <c r="Q12" i="12"/>
  <c r="W9" i="12"/>
  <c r="W12" i="12"/>
  <c r="W11" i="12"/>
  <c r="AC9" i="12"/>
  <c r="AC12" i="12"/>
  <c r="AC11" i="12"/>
  <c r="J12" i="12"/>
  <c r="J11" i="12"/>
  <c r="Z9" i="12"/>
  <c r="Z12" i="12"/>
  <c r="Z11" i="12"/>
  <c r="P9" i="12"/>
  <c r="P12" i="12"/>
  <c r="P11" i="12"/>
  <c r="V9" i="12"/>
  <c r="V11" i="12"/>
  <c r="V12" i="12"/>
  <c r="AB9" i="12"/>
  <c r="AB11" i="12"/>
  <c r="AB12" i="12"/>
  <c r="G9" i="12"/>
  <c r="G11" i="12"/>
  <c r="G12" i="12"/>
  <c r="H9" i="12"/>
  <c r="H11" i="12"/>
  <c r="H12" i="12"/>
  <c r="N9" i="12"/>
  <c r="N11" i="12"/>
  <c r="N12" i="12"/>
  <c r="Y9" i="12"/>
  <c r="Y11" i="12"/>
  <c r="Y12" i="12"/>
  <c r="AD9" i="12"/>
  <c r="AD12" i="12"/>
  <c r="AD11" i="12"/>
  <c r="AF12" i="12"/>
  <c r="AF11" i="12"/>
  <c r="J9" i="12"/>
  <c r="M9" i="12"/>
  <c r="C33" i="31"/>
  <c r="B33" i="31"/>
  <c r="C32" i="31"/>
  <c r="B32" i="31"/>
  <c r="C31" i="31"/>
  <c r="B31" i="31"/>
  <c r="C30" i="31"/>
  <c r="B30" i="31"/>
  <c r="C29" i="31"/>
  <c r="B29" i="31"/>
  <c r="C28" i="31"/>
  <c r="B28" i="31"/>
  <c r="C27" i="31"/>
  <c r="B27" i="31"/>
  <c r="C26" i="31"/>
  <c r="B26" i="31"/>
  <c r="C25" i="31"/>
  <c r="B25" i="31"/>
  <c r="C24" i="31"/>
  <c r="B24" i="31"/>
  <c r="C23" i="31"/>
  <c r="B23" i="31"/>
  <c r="C22" i="31"/>
  <c r="B22" i="31"/>
  <c r="C21" i="31"/>
  <c r="B21" i="31"/>
  <c r="C20" i="31"/>
  <c r="B20" i="31"/>
  <c r="C19" i="31"/>
  <c r="B19" i="31"/>
  <c r="C18" i="31"/>
  <c r="B18" i="31"/>
  <c r="C17" i="31"/>
  <c r="B17" i="31"/>
  <c r="C16" i="31"/>
  <c r="B16" i="31"/>
  <c r="C15" i="31"/>
  <c r="B15" i="31"/>
  <c r="C14" i="31"/>
  <c r="B14" i="31"/>
  <c r="C13" i="31"/>
  <c r="B13" i="31"/>
  <c r="C12" i="31"/>
  <c r="B12" i="31"/>
  <c r="C11" i="31"/>
  <c r="B11" i="31"/>
  <c r="C10" i="31"/>
  <c r="B10" i="31"/>
  <c r="C9" i="31"/>
  <c r="B9" i="31"/>
  <c r="C8" i="31"/>
  <c r="B8" i="31"/>
  <c r="C7" i="31"/>
  <c r="B7" i="31"/>
  <c r="C6" i="31"/>
  <c r="B6" i="31"/>
  <c r="C5" i="31"/>
  <c r="B5" i="31"/>
  <c r="C4" i="31"/>
  <c r="B4" i="31"/>
  <c r="C33" i="30"/>
  <c r="B33" i="30"/>
  <c r="C32" i="30"/>
  <c r="B32" i="30"/>
  <c r="C31" i="30"/>
  <c r="B31" i="30"/>
  <c r="C30" i="30"/>
  <c r="B30" i="30"/>
  <c r="C29" i="30"/>
  <c r="B29" i="30"/>
  <c r="C28" i="30"/>
  <c r="B28" i="30"/>
  <c r="C27" i="30"/>
  <c r="B27" i="30"/>
  <c r="C26" i="30"/>
  <c r="B26" i="30"/>
  <c r="C25" i="30"/>
  <c r="B25" i="30"/>
  <c r="C24" i="30"/>
  <c r="B24" i="30"/>
  <c r="C23" i="30"/>
  <c r="B23" i="30"/>
  <c r="C22" i="30"/>
  <c r="B22" i="30"/>
  <c r="C21" i="30"/>
  <c r="B21" i="30"/>
  <c r="C20" i="30"/>
  <c r="B20" i="30"/>
  <c r="C19" i="30"/>
  <c r="B19" i="30"/>
  <c r="C18" i="30"/>
  <c r="B18" i="30"/>
  <c r="C17" i="30"/>
  <c r="B17" i="30"/>
  <c r="C16" i="30"/>
  <c r="B16" i="30"/>
  <c r="C15" i="30"/>
  <c r="B15" i="30"/>
  <c r="C14" i="30"/>
  <c r="B14" i="30"/>
  <c r="C13" i="30"/>
  <c r="B13" i="30"/>
  <c r="C12" i="30"/>
  <c r="B12" i="30"/>
  <c r="C11" i="30"/>
  <c r="B11" i="30"/>
  <c r="C10" i="30"/>
  <c r="B10" i="30"/>
  <c r="C9" i="30"/>
  <c r="B9" i="30"/>
  <c r="C8" i="30"/>
  <c r="B8" i="30"/>
  <c r="C7" i="30"/>
  <c r="B7" i="30"/>
  <c r="C6" i="30"/>
  <c r="B6" i="30"/>
  <c r="C5" i="30"/>
  <c r="B5" i="30"/>
  <c r="C4" i="30"/>
  <c r="B4" i="30"/>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14" i="29"/>
  <c r="B14" i="29"/>
  <c r="C13" i="29"/>
  <c r="B13" i="29"/>
  <c r="C12" i="29"/>
  <c r="B12" i="29"/>
  <c r="C11" i="29"/>
  <c r="B11" i="29"/>
  <c r="C10" i="29"/>
  <c r="B10" i="29"/>
  <c r="C9" i="29"/>
  <c r="B9" i="29"/>
  <c r="C8" i="29"/>
  <c r="B8" i="29"/>
  <c r="C7" i="29"/>
  <c r="B7" i="29"/>
  <c r="C6" i="29"/>
  <c r="B6" i="29"/>
  <c r="C5" i="29"/>
  <c r="B5" i="29"/>
  <c r="C4" i="29"/>
  <c r="B4" i="29"/>
  <c r="C33" i="28"/>
  <c r="B33" i="28"/>
  <c r="C32" i="28"/>
  <c r="B32" i="28"/>
  <c r="C31" i="28"/>
  <c r="B31" i="28"/>
  <c r="C30" i="28"/>
  <c r="B30" i="28"/>
  <c r="C29" i="28"/>
  <c r="B29" i="28"/>
  <c r="C28" i="28"/>
  <c r="B28" i="28"/>
  <c r="C27" i="28"/>
  <c r="B27" i="28"/>
  <c r="C26" i="28"/>
  <c r="B26" i="28"/>
  <c r="C25" i="28"/>
  <c r="B25" i="28"/>
  <c r="C24" i="28"/>
  <c r="B24" i="28"/>
  <c r="C23" i="28"/>
  <c r="B23" i="28"/>
  <c r="C22" i="28"/>
  <c r="B22" i="28"/>
  <c r="C21" i="28"/>
  <c r="B21" i="28"/>
  <c r="C20" i="28"/>
  <c r="B20" i="28"/>
  <c r="C19" i="28"/>
  <c r="B19" i="28"/>
  <c r="C18" i="28"/>
  <c r="B18" i="28"/>
  <c r="C17" i="28"/>
  <c r="B17" i="28"/>
  <c r="C16" i="28"/>
  <c r="B16" i="28"/>
  <c r="C15" i="28"/>
  <c r="B15" i="28"/>
  <c r="C14" i="28"/>
  <c r="B14" i="28"/>
  <c r="C13" i="28"/>
  <c r="B13" i="28"/>
  <c r="C12" i="28"/>
  <c r="B12" i="28"/>
  <c r="C11" i="28"/>
  <c r="B11" i="28"/>
  <c r="C10" i="28"/>
  <c r="B10" i="28"/>
  <c r="C9" i="28"/>
  <c r="B9" i="28"/>
  <c r="C8" i="28"/>
  <c r="B8" i="28"/>
  <c r="C7" i="28"/>
  <c r="B7" i="28"/>
  <c r="C6" i="28"/>
  <c r="B6" i="28"/>
  <c r="C5" i="28"/>
  <c r="B5" i="28"/>
  <c r="C4" i="28"/>
  <c r="B4" i="28"/>
  <c r="C33" i="27"/>
  <c r="B33" i="27"/>
  <c r="C32" i="27"/>
  <c r="B32" i="27"/>
  <c r="C31" i="27"/>
  <c r="B31" i="27"/>
  <c r="C30" i="27"/>
  <c r="B30" i="27"/>
  <c r="C29" i="27"/>
  <c r="B29" i="27"/>
  <c r="C28" i="27"/>
  <c r="B28" i="27"/>
  <c r="C27" i="27"/>
  <c r="B27" i="27"/>
  <c r="C26" i="27"/>
  <c r="B26" i="27"/>
  <c r="C25" i="27"/>
  <c r="B25" i="27"/>
  <c r="C24" i="27"/>
  <c r="B24" i="27"/>
  <c r="C23" i="27"/>
  <c r="B23" i="27"/>
  <c r="C22" i="27"/>
  <c r="B22" i="27"/>
  <c r="C21" i="27"/>
  <c r="B21" i="27"/>
  <c r="C20" i="27"/>
  <c r="B20" i="27"/>
  <c r="C19" i="27"/>
  <c r="B19" i="27"/>
  <c r="C18" i="27"/>
  <c r="B18" i="27"/>
  <c r="C17" i="27"/>
  <c r="B17" i="27"/>
  <c r="C16" i="27"/>
  <c r="B16" i="27"/>
  <c r="C15" i="27"/>
  <c r="B15" i="27"/>
  <c r="C14" i="27"/>
  <c r="B14" i="27"/>
  <c r="C13" i="27"/>
  <c r="B13" i="27"/>
  <c r="C12" i="27"/>
  <c r="B12" i="27"/>
  <c r="C11" i="27"/>
  <c r="B11" i="27"/>
  <c r="C10" i="27"/>
  <c r="B10" i="27"/>
  <c r="C9" i="27"/>
  <c r="B9" i="27"/>
  <c r="C8" i="27"/>
  <c r="B8" i="27"/>
  <c r="C7" i="27"/>
  <c r="B7" i="27"/>
  <c r="C6" i="27"/>
  <c r="B6" i="27"/>
  <c r="C5" i="27"/>
  <c r="B5" i="27"/>
  <c r="C4" i="27"/>
  <c r="B4" i="27"/>
  <c r="C33" i="26"/>
  <c r="B33" i="26"/>
  <c r="C32" i="26"/>
  <c r="B32" i="26"/>
  <c r="C31" i="26"/>
  <c r="B31" i="26"/>
  <c r="C30" i="26"/>
  <c r="B30" i="26"/>
  <c r="C29" i="26"/>
  <c r="B29" i="26"/>
  <c r="C28" i="26"/>
  <c r="B28" i="26"/>
  <c r="C27" i="26"/>
  <c r="B27" i="26"/>
  <c r="C26" i="26"/>
  <c r="B26" i="26"/>
  <c r="C25" i="26"/>
  <c r="B25" i="26"/>
  <c r="C24" i="26"/>
  <c r="B24" i="26"/>
  <c r="C23" i="26"/>
  <c r="B23" i="26"/>
  <c r="C22" i="26"/>
  <c r="B22" i="26"/>
  <c r="C21" i="26"/>
  <c r="B21" i="26"/>
  <c r="C20" i="26"/>
  <c r="B20" i="26"/>
  <c r="C19" i="26"/>
  <c r="B19" i="26"/>
  <c r="C18" i="26"/>
  <c r="B18" i="26"/>
  <c r="C17" i="26"/>
  <c r="B17" i="26"/>
  <c r="C16" i="26"/>
  <c r="B16" i="26"/>
  <c r="C15" i="26"/>
  <c r="B15" i="26"/>
  <c r="C14" i="26"/>
  <c r="B14" i="26"/>
  <c r="C13" i="26"/>
  <c r="B13" i="26"/>
  <c r="C12" i="26"/>
  <c r="B12" i="26"/>
  <c r="C11" i="26"/>
  <c r="B11" i="26"/>
  <c r="C10" i="26"/>
  <c r="B10" i="26"/>
  <c r="C9" i="26"/>
  <c r="B9" i="26"/>
  <c r="C8" i="26"/>
  <c r="B8" i="26"/>
  <c r="C7" i="26"/>
  <c r="B7" i="26"/>
  <c r="C6" i="26"/>
  <c r="B6" i="26"/>
  <c r="C5" i="26"/>
  <c r="B5" i="26"/>
  <c r="C4" i="26"/>
  <c r="B4" i="26"/>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14" i="25"/>
  <c r="B14" i="25"/>
  <c r="C13" i="25"/>
  <c r="B13" i="25"/>
  <c r="C12" i="25"/>
  <c r="B12" i="25"/>
  <c r="C11" i="25"/>
  <c r="B11" i="25"/>
  <c r="C10" i="25"/>
  <c r="B10" i="25"/>
  <c r="C9" i="25"/>
  <c r="B9" i="25"/>
  <c r="C8" i="25"/>
  <c r="B8" i="25"/>
  <c r="C7" i="25"/>
  <c r="B7" i="25"/>
  <c r="C6" i="25"/>
  <c r="B6" i="25"/>
  <c r="C5" i="25"/>
  <c r="B5" i="25"/>
  <c r="C4" i="25"/>
  <c r="B4" i="25"/>
  <c r="C33" i="24"/>
  <c r="B33" i="24"/>
  <c r="C32" i="24"/>
  <c r="B32" i="24"/>
  <c r="C31" i="24"/>
  <c r="B31" i="24"/>
  <c r="C30" i="24"/>
  <c r="B30" i="24"/>
  <c r="C29" i="24"/>
  <c r="B29" i="24"/>
  <c r="C28" i="24"/>
  <c r="B28" i="24"/>
  <c r="C27" i="24"/>
  <c r="B27" i="24"/>
  <c r="C26" i="24"/>
  <c r="B26" i="24"/>
  <c r="C25" i="24"/>
  <c r="B25" i="24"/>
  <c r="C24" i="24"/>
  <c r="B24" i="24"/>
  <c r="C23" i="24"/>
  <c r="B23" i="24"/>
  <c r="C22" i="24"/>
  <c r="B22" i="24"/>
  <c r="C21" i="24"/>
  <c r="B21" i="24"/>
  <c r="C20" i="24"/>
  <c r="B20" i="24"/>
  <c r="C19" i="24"/>
  <c r="B19" i="24"/>
  <c r="C18" i="24"/>
  <c r="B18" i="24"/>
  <c r="C17" i="24"/>
  <c r="B17" i="24"/>
  <c r="C16" i="24"/>
  <c r="B16" i="24"/>
  <c r="C15" i="24"/>
  <c r="B15" i="24"/>
  <c r="C14" i="24"/>
  <c r="B14" i="24"/>
  <c r="C13" i="24"/>
  <c r="B13" i="24"/>
  <c r="C12" i="24"/>
  <c r="B12" i="24"/>
  <c r="C11" i="24"/>
  <c r="B11" i="24"/>
  <c r="C10" i="24"/>
  <c r="B10" i="24"/>
  <c r="C9" i="24"/>
  <c r="B9" i="24"/>
  <c r="C8" i="24"/>
  <c r="B8" i="24"/>
  <c r="C7" i="24"/>
  <c r="B7" i="24"/>
  <c r="C6" i="24"/>
  <c r="B6" i="24"/>
  <c r="C5" i="24"/>
  <c r="B5" i="24"/>
  <c r="C4" i="24"/>
  <c r="B4" i="24"/>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14" i="23"/>
  <c r="B14" i="23"/>
  <c r="C13" i="23"/>
  <c r="B13" i="23"/>
  <c r="C12" i="23"/>
  <c r="B12" i="23"/>
  <c r="C11" i="23"/>
  <c r="B11" i="23"/>
  <c r="C10" i="23"/>
  <c r="B10" i="23"/>
  <c r="C9" i="23"/>
  <c r="B9" i="23"/>
  <c r="C8" i="23"/>
  <c r="B8" i="23"/>
  <c r="C7" i="23"/>
  <c r="B7" i="23"/>
  <c r="C6" i="23"/>
  <c r="B6" i="23"/>
  <c r="C5" i="23"/>
  <c r="B5" i="23"/>
  <c r="C4" i="23"/>
  <c r="B4" i="23"/>
  <c r="V6" i="12" l="1"/>
  <c r="W6" i="12"/>
  <c r="Y6" i="12"/>
  <c r="Z6" i="12"/>
  <c r="AB6" i="12"/>
  <c r="AC6" i="12"/>
  <c r="AD6" i="12"/>
  <c r="AE6" i="12"/>
  <c r="AF6" i="12"/>
  <c r="V7" i="12"/>
  <c r="W7" i="12"/>
  <c r="Y7" i="12"/>
  <c r="Z7" i="12"/>
  <c r="AB7" i="12"/>
  <c r="AC7" i="12"/>
  <c r="AD7" i="12"/>
  <c r="AE7" i="12"/>
  <c r="AF7" i="12"/>
  <c r="G7" i="12"/>
  <c r="H7" i="12"/>
  <c r="J7" i="12"/>
  <c r="K7" i="12"/>
  <c r="M7" i="12"/>
  <c r="N7" i="12"/>
  <c r="O7" i="12"/>
  <c r="P7" i="12"/>
  <c r="Q7" i="12"/>
  <c r="G6" i="12"/>
  <c r="H6" i="12"/>
  <c r="J6" i="12"/>
  <c r="K6" i="12"/>
  <c r="M6" i="12"/>
  <c r="N6" i="12"/>
  <c r="O6" i="12"/>
  <c r="P6" i="12"/>
  <c r="Q6" i="12"/>
  <c r="AB38" i="22"/>
  <c r="AA38" i="22"/>
  <c r="Z38" i="22"/>
  <c r="Y38" i="22"/>
  <c r="X38" i="22"/>
  <c r="W38" i="22"/>
  <c r="V38" i="22"/>
  <c r="U38" i="22"/>
  <c r="T38" i="22"/>
  <c r="S38" i="22"/>
  <c r="R38" i="22"/>
  <c r="P38" i="22"/>
  <c r="O38" i="22"/>
  <c r="N38" i="22"/>
  <c r="M38" i="22"/>
  <c r="L38" i="22"/>
  <c r="K38" i="22"/>
  <c r="J38" i="22"/>
  <c r="I38" i="22"/>
  <c r="H38" i="22"/>
  <c r="G38" i="22"/>
  <c r="F38" i="22"/>
  <c r="AB37" i="22"/>
  <c r="AA37" i="22"/>
  <c r="Z37" i="22"/>
  <c r="Y37" i="22"/>
  <c r="X37" i="22"/>
  <c r="W37" i="22"/>
  <c r="V37" i="22"/>
  <c r="U37" i="22"/>
  <c r="T37" i="22"/>
  <c r="S37" i="22"/>
  <c r="R37" i="22"/>
  <c r="P37" i="22"/>
  <c r="O37" i="22"/>
  <c r="N37" i="22"/>
  <c r="M37" i="22"/>
  <c r="L37" i="22"/>
  <c r="K37" i="22"/>
  <c r="J37" i="22"/>
  <c r="I37" i="22"/>
  <c r="H37" i="22"/>
  <c r="G37" i="22"/>
  <c r="F37" i="22"/>
  <c r="AA34" i="22"/>
  <c r="Z34" i="22"/>
  <c r="Y34" i="22"/>
  <c r="X34" i="22"/>
  <c r="W34" i="22"/>
  <c r="V34" i="22"/>
  <c r="U34" i="22"/>
  <c r="T34" i="22"/>
  <c r="S34" i="22"/>
  <c r="O34" i="22"/>
  <c r="N34" i="22"/>
  <c r="M34" i="22"/>
  <c r="L34" i="22"/>
  <c r="K34" i="22"/>
  <c r="J34" i="22"/>
  <c r="I34" i="22"/>
  <c r="H34" i="22"/>
  <c r="G34" i="22"/>
  <c r="AA33" i="22"/>
  <c r="Z33" i="22"/>
  <c r="Y33" i="22"/>
  <c r="X33" i="22"/>
  <c r="W33" i="22"/>
  <c r="V33" i="22"/>
  <c r="U33" i="22"/>
  <c r="T33" i="22"/>
  <c r="S33" i="22"/>
  <c r="O33" i="22"/>
  <c r="N33" i="22"/>
  <c r="M33" i="22"/>
  <c r="L33" i="22"/>
  <c r="K33" i="22"/>
  <c r="J33" i="22"/>
  <c r="I33" i="22"/>
  <c r="H33" i="22"/>
  <c r="G33" i="22"/>
  <c r="AA32" i="22"/>
  <c r="Z32" i="22"/>
  <c r="Y32" i="22"/>
  <c r="X32" i="22"/>
  <c r="W32" i="22"/>
  <c r="V32" i="22"/>
  <c r="U32" i="22"/>
  <c r="T32" i="22"/>
  <c r="S32" i="22"/>
  <c r="O32" i="22"/>
  <c r="N32" i="22"/>
  <c r="M32" i="22"/>
  <c r="L32" i="22"/>
  <c r="K32" i="22"/>
  <c r="J32" i="22"/>
  <c r="I32" i="22"/>
  <c r="H32" i="22"/>
  <c r="G32" i="22"/>
  <c r="AA31" i="22"/>
  <c r="Z31" i="22"/>
  <c r="Y31" i="22"/>
  <c r="X31" i="22"/>
  <c r="W31" i="22"/>
  <c r="V31" i="22"/>
  <c r="U31" i="22"/>
  <c r="T31" i="22"/>
  <c r="S31" i="22"/>
  <c r="O31" i="22"/>
  <c r="N31" i="22"/>
  <c r="M31" i="22"/>
  <c r="L31" i="22"/>
  <c r="K31" i="22"/>
  <c r="J31" i="22"/>
  <c r="I31" i="22"/>
  <c r="H31" i="22"/>
  <c r="G31" i="22"/>
  <c r="AA30" i="22"/>
  <c r="Z30" i="22"/>
  <c r="Y30" i="22"/>
  <c r="X30" i="22"/>
  <c r="W30" i="22"/>
  <c r="V30" i="22"/>
  <c r="U30" i="22"/>
  <c r="T30" i="22"/>
  <c r="S30" i="22"/>
  <c r="O30" i="22"/>
  <c r="N30" i="22"/>
  <c r="M30" i="22"/>
  <c r="L30" i="22"/>
  <c r="K30" i="22"/>
  <c r="J30" i="22"/>
  <c r="I30" i="22"/>
  <c r="H30" i="22"/>
  <c r="G30" i="22"/>
  <c r="AA29" i="22"/>
  <c r="Z29" i="22"/>
  <c r="Y29" i="22"/>
  <c r="X29" i="22"/>
  <c r="W29" i="22"/>
  <c r="V29" i="22"/>
  <c r="U29" i="22"/>
  <c r="T29" i="22"/>
  <c r="S29" i="22"/>
  <c r="O29" i="22"/>
  <c r="N29" i="22"/>
  <c r="M29" i="22"/>
  <c r="L29" i="22"/>
  <c r="K29" i="22"/>
  <c r="J29" i="22"/>
  <c r="I29" i="22"/>
  <c r="H29" i="22"/>
  <c r="G29" i="22"/>
  <c r="AA28" i="22"/>
  <c r="Z28" i="22"/>
  <c r="Y28" i="22"/>
  <c r="X28" i="22"/>
  <c r="W28" i="22"/>
  <c r="V28" i="22"/>
  <c r="U28" i="22"/>
  <c r="T28" i="22"/>
  <c r="S28" i="22"/>
  <c r="O28" i="22"/>
  <c r="N28" i="22"/>
  <c r="M28" i="22"/>
  <c r="L28" i="22"/>
  <c r="K28" i="22"/>
  <c r="J28" i="22"/>
  <c r="I28" i="22"/>
  <c r="H28" i="22"/>
  <c r="G28" i="22"/>
  <c r="AA27" i="22"/>
  <c r="Z27" i="22"/>
  <c r="Y27" i="22"/>
  <c r="X27" i="22"/>
  <c r="W27" i="22"/>
  <c r="V27" i="22"/>
  <c r="U27" i="22"/>
  <c r="T27" i="22"/>
  <c r="S27" i="22"/>
  <c r="O27" i="22"/>
  <c r="N27" i="22"/>
  <c r="M27" i="22"/>
  <c r="L27" i="22"/>
  <c r="K27" i="22"/>
  <c r="J27" i="22"/>
  <c r="I27" i="22"/>
  <c r="H27" i="22"/>
  <c r="G27" i="22"/>
  <c r="AA26" i="22"/>
  <c r="Z26" i="22"/>
  <c r="Y26" i="22"/>
  <c r="X26" i="22"/>
  <c r="W26" i="22"/>
  <c r="V26" i="22"/>
  <c r="U26" i="22"/>
  <c r="T26" i="22"/>
  <c r="S26" i="22"/>
  <c r="O26" i="22"/>
  <c r="N26" i="22"/>
  <c r="M26" i="22"/>
  <c r="L26" i="22"/>
  <c r="K26" i="22"/>
  <c r="J26" i="22"/>
  <c r="I26" i="22"/>
  <c r="H26" i="22"/>
  <c r="G26" i="22"/>
  <c r="AA25" i="22"/>
  <c r="Z25" i="22"/>
  <c r="Y25" i="22"/>
  <c r="X25" i="22"/>
  <c r="W25" i="22"/>
  <c r="V25" i="22"/>
  <c r="U25" i="22"/>
  <c r="T25" i="22"/>
  <c r="S25" i="22"/>
  <c r="O25" i="22"/>
  <c r="N25" i="22"/>
  <c r="M25" i="22"/>
  <c r="L25" i="22"/>
  <c r="K25" i="22"/>
  <c r="J25" i="22"/>
  <c r="I25" i="22"/>
  <c r="H25" i="22"/>
  <c r="G25" i="22"/>
  <c r="AA24" i="22"/>
  <c r="Z24" i="22"/>
  <c r="Y24" i="22"/>
  <c r="X24" i="22"/>
  <c r="W24" i="22"/>
  <c r="V24" i="22"/>
  <c r="U24" i="22"/>
  <c r="T24" i="22"/>
  <c r="S24" i="22"/>
  <c r="O24" i="22"/>
  <c r="N24" i="22"/>
  <c r="M24" i="22"/>
  <c r="L24" i="22"/>
  <c r="K24" i="22"/>
  <c r="J24" i="22"/>
  <c r="I24" i="22"/>
  <c r="H24" i="22"/>
  <c r="G24" i="22"/>
  <c r="AA23" i="22"/>
  <c r="Z23" i="22"/>
  <c r="Y23" i="22"/>
  <c r="X23" i="22"/>
  <c r="W23" i="22"/>
  <c r="V23" i="22"/>
  <c r="U23" i="22"/>
  <c r="T23" i="22"/>
  <c r="S23" i="22"/>
  <c r="O23" i="22"/>
  <c r="N23" i="22"/>
  <c r="M23" i="22"/>
  <c r="L23" i="22"/>
  <c r="K23" i="22"/>
  <c r="J23" i="22"/>
  <c r="I23" i="22"/>
  <c r="H23" i="22"/>
  <c r="G23" i="22"/>
  <c r="AA22" i="22"/>
  <c r="Z22" i="22"/>
  <c r="Y22" i="22"/>
  <c r="X22" i="22"/>
  <c r="W22" i="22"/>
  <c r="V22" i="22"/>
  <c r="U22" i="22"/>
  <c r="T22" i="22"/>
  <c r="S22" i="22"/>
  <c r="O22" i="22"/>
  <c r="N22" i="22"/>
  <c r="M22" i="22"/>
  <c r="L22" i="22"/>
  <c r="K22" i="22"/>
  <c r="J22" i="22"/>
  <c r="I22" i="22"/>
  <c r="H22" i="22"/>
  <c r="G22" i="22"/>
  <c r="AA21" i="22"/>
  <c r="Z21" i="22"/>
  <c r="Y21" i="22"/>
  <c r="X21" i="22"/>
  <c r="W21" i="22"/>
  <c r="V21" i="22"/>
  <c r="U21" i="22"/>
  <c r="T21" i="22"/>
  <c r="S21" i="22"/>
  <c r="O21" i="22"/>
  <c r="N21" i="22"/>
  <c r="M21" i="22"/>
  <c r="L21" i="22"/>
  <c r="K21" i="22"/>
  <c r="J21" i="22"/>
  <c r="I21" i="22"/>
  <c r="H21" i="22"/>
  <c r="G21" i="22"/>
  <c r="AA20" i="22"/>
  <c r="Z20" i="22"/>
  <c r="Y20" i="22"/>
  <c r="X20" i="22"/>
  <c r="W20" i="22"/>
  <c r="V20" i="22"/>
  <c r="U20" i="22"/>
  <c r="T20" i="22"/>
  <c r="S20" i="22"/>
  <c r="O20" i="22"/>
  <c r="N20" i="22"/>
  <c r="M20" i="22"/>
  <c r="L20" i="22"/>
  <c r="K20" i="22"/>
  <c r="J20" i="22"/>
  <c r="I20" i="22"/>
  <c r="H20" i="22"/>
  <c r="G20" i="22"/>
  <c r="AA19" i="22"/>
  <c r="Z19" i="22"/>
  <c r="Y19" i="22"/>
  <c r="X19" i="22"/>
  <c r="W19" i="22"/>
  <c r="V19" i="22"/>
  <c r="U19" i="22"/>
  <c r="T19" i="22"/>
  <c r="S19" i="22"/>
  <c r="O19" i="22"/>
  <c r="N19" i="22"/>
  <c r="M19" i="22"/>
  <c r="L19" i="22"/>
  <c r="K19" i="22"/>
  <c r="J19" i="22"/>
  <c r="I19" i="22"/>
  <c r="H19" i="22"/>
  <c r="G19" i="22"/>
  <c r="AA18" i="22"/>
  <c r="Z18" i="22"/>
  <c r="Y18" i="22"/>
  <c r="X18" i="22"/>
  <c r="W18" i="22"/>
  <c r="V18" i="22"/>
  <c r="U18" i="22"/>
  <c r="T18" i="22"/>
  <c r="S18" i="22"/>
  <c r="O18" i="22"/>
  <c r="N18" i="22"/>
  <c r="M18" i="22"/>
  <c r="L18" i="22"/>
  <c r="K18" i="22"/>
  <c r="J18" i="22"/>
  <c r="I18" i="22"/>
  <c r="H18" i="22"/>
  <c r="G18" i="22"/>
  <c r="AA17" i="22"/>
  <c r="Z17" i="22"/>
  <c r="Y17" i="22"/>
  <c r="X17" i="22"/>
  <c r="W17" i="22"/>
  <c r="V17" i="22"/>
  <c r="U17" i="22"/>
  <c r="T17" i="22"/>
  <c r="S17" i="22"/>
  <c r="O17" i="22"/>
  <c r="N17" i="22"/>
  <c r="M17" i="22"/>
  <c r="L17" i="22"/>
  <c r="K17" i="22"/>
  <c r="J17" i="22"/>
  <c r="I17" i="22"/>
  <c r="H17" i="22"/>
  <c r="G17" i="22"/>
  <c r="AA16" i="22"/>
  <c r="Z16" i="22"/>
  <c r="Y16" i="22"/>
  <c r="X16" i="22"/>
  <c r="W16" i="22"/>
  <c r="V16" i="22"/>
  <c r="U16" i="22"/>
  <c r="T16" i="22"/>
  <c r="S16" i="22"/>
  <c r="O16" i="22"/>
  <c r="N16" i="22"/>
  <c r="M16" i="22"/>
  <c r="L16" i="22"/>
  <c r="K16" i="22"/>
  <c r="J16" i="22"/>
  <c r="I16" i="22"/>
  <c r="H16" i="22"/>
  <c r="G16" i="22"/>
  <c r="AA15" i="22"/>
  <c r="Z15" i="22"/>
  <c r="Y15" i="22"/>
  <c r="X15" i="22"/>
  <c r="W15" i="22"/>
  <c r="V15" i="22"/>
  <c r="U15" i="22"/>
  <c r="T15" i="22"/>
  <c r="S15" i="22"/>
  <c r="O15" i="22"/>
  <c r="N15" i="22"/>
  <c r="M15" i="22"/>
  <c r="L15" i="22"/>
  <c r="K15" i="22"/>
  <c r="J15" i="22"/>
  <c r="I15" i="22"/>
  <c r="H15" i="22"/>
  <c r="G15" i="22"/>
  <c r="AA14" i="22"/>
  <c r="Z14" i="22"/>
  <c r="Y14" i="22"/>
  <c r="X14" i="22"/>
  <c r="W14" i="22"/>
  <c r="V14" i="22"/>
  <c r="U14" i="22"/>
  <c r="T14" i="22"/>
  <c r="S14" i="22"/>
  <c r="R14" i="22"/>
  <c r="O14" i="22"/>
  <c r="N14" i="22"/>
  <c r="M14" i="22"/>
  <c r="L14" i="22"/>
  <c r="K14" i="22"/>
  <c r="J14" i="22"/>
  <c r="I14" i="22"/>
  <c r="H14" i="22"/>
  <c r="G14" i="22"/>
  <c r="AA13" i="22"/>
  <c r="Z13" i="22"/>
  <c r="Y13" i="22"/>
  <c r="X13" i="22"/>
  <c r="W13" i="22"/>
  <c r="V13" i="22"/>
  <c r="U13" i="22"/>
  <c r="T13" i="22"/>
  <c r="S13" i="22"/>
  <c r="R13" i="22"/>
  <c r="O13" i="22"/>
  <c r="N13" i="22"/>
  <c r="M13" i="22"/>
  <c r="L13" i="22"/>
  <c r="K13" i="22"/>
  <c r="J13" i="22"/>
  <c r="I13" i="22"/>
  <c r="H13" i="22"/>
  <c r="G13" i="22"/>
  <c r="AA12" i="22"/>
  <c r="Z12" i="22"/>
  <c r="Y12" i="22"/>
  <c r="X12" i="22"/>
  <c r="W12" i="22"/>
  <c r="V12" i="22"/>
  <c r="U12" i="22"/>
  <c r="T12" i="22"/>
  <c r="S12" i="22"/>
  <c r="R12" i="22"/>
  <c r="O12" i="22"/>
  <c r="N12" i="22"/>
  <c r="M12" i="22"/>
  <c r="L12" i="22"/>
  <c r="K12" i="22"/>
  <c r="J12" i="22"/>
  <c r="I12" i="22"/>
  <c r="H12" i="22"/>
  <c r="G12" i="22"/>
  <c r="AA11" i="22"/>
  <c r="Z11" i="22"/>
  <c r="Y11" i="22"/>
  <c r="X11" i="22"/>
  <c r="W11" i="22"/>
  <c r="V11" i="22"/>
  <c r="U11" i="22"/>
  <c r="T11" i="22"/>
  <c r="S11" i="22"/>
  <c r="R11" i="22"/>
  <c r="O11" i="22"/>
  <c r="N11" i="22"/>
  <c r="M11" i="22"/>
  <c r="L11" i="22"/>
  <c r="K11" i="22"/>
  <c r="J11" i="22"/>
  <c r="I11" i="22"/>
  <c r="H11" i="22"/>
  <c r="G11" i="22"/>
  <c r="AA10" i="22"/>
  <c r="Z10" i="22"/>
  <c r="Y10" i="22"/>
  <c r="X10" i="22"/>
  <c r="W10" i="22"/>
  <c r="V10" i="22"/>
  <c r="U10" i="22"/>
  <c r="T10" i="22"/>
  <c r="S10" i="22"/>
  <c r="R10" i="22"/>
  <c r="O10" i="22"/>
  <c r="N10" i="22"/>
  <c r="M10" i="22"/>
  <c r="L10" i="22"/>
  <c r="K10" i="22"/>
  <c r="J10" i="22"/>
  <c r="I10" i="22"/>
  <c r="H10" i="22"/>
  <c r="G10" i="22"/>
  <c r="AA9" i="22"/>
  <c r="Z9" i="22"/>
  <c r="Y9" i="22"/>
  <c r="X9" i="22"/>
  <c r="W9" i="22"/>
  <c r="V9" i="22"/>
  <c r="U9" i="22"/>
  <c r="T9" i="22"/>
  <c r="S9" i="22"/>
  <c r="R9" i="22"/>
  <c r="O9" i="22"/>
  <c r="N9" i="22"/>
  <c r="M9" i="22"/>
  <c r="L9" i="22"/>
  <c r="K9" i="22"/>
  <c r="J9" i="22"/>
  <c r="I9" i="22"/>
  <c r="H9" i="22"/>
  <c r="G9" i="22"/>
  <c r="F9" i="22"/>
  <c r="AA8" i="22"/>
  <c r="Z8" i="22"/>
  <c r="Y8" i="22"/>
  <c r="X8" i="22"/>
  <c r="W8" i="22"/>
  <c r="V8" i="22"/>
  <c r="U8" i="22"/>
  <c r="T8" i="22"/>
  <c r="S8" i="22"/>
  <c r="R8" i="22"/>
  <c r="O8" i="22"/>
  <c r="N8" i="22"/>
  <c r="M8" i="22"/>
  <c r="L8" i="22"/>
  <c r="K8" i="22"/>
  <c r="J8" i="22"/>
  <c r="I8" i="22"/>
  <c r="H8" i="22"/>
  <c r="G8" i="22"/>
  <c r="F8" i="22"/>
  <c r="AA7" i="22"/>
  <c r="Z7" i="22"/>
  <c r="Y7" i="22"/>
  <c r="X7" i="22"/>
  <c r="W7" i="22"/>
  <c r="V7" i="22"/>
  <c r="U7" i="22"/>
  <c r="T7" i="22"/>
  <c r="S7" i="22"/>
  <c r="R7" i="22"/>
  <c r="O7" i="22"/>
  <c r="N7" i="22"/>
  <c r="M7" i="22"/>
  <c r="L7" i="22"/>
  <c r="K7" i="22"/>
  <c r="J7" i="22"/>
  <c r="I7" i="22"/>
  <c r="H7" i="22"/>
  <c r="G7" i="22"/>
  <c r="F7" i="22"/>
  <c r="AA6" i="22"/>
  <c r="Z6" i="22"/>
  <c r="Y6" i="22"/>
  <c r="X6" i="22"/>
  <c r="W6" i="22"/>
  <c r="V6" i="22"/>
  <c r="U6" i="22"/>
  <c r="T6" i="22"/>
  <c r="S6" i="22"/>
  <c r="R6" i="22"/>
  <c r="O6" i="22"/>
  <c r="N6" i="22"/>
  <c r="M6" i="22"/>
  <c r="L6" i="22"/>
  <c r="K6" i="22"/>
  <c r="J6" i="22"/>
  <c r="I6" i="22"/>
  <c r="H6" i="22"/>
  <c r="G6" i="22"/>
  <c r="F6" i="22"/>
  <c r="AA5" i="22"/>
  <c r="AA36" i="22" s="1"/>
  <c r="Z5" i="22"/>
  <c r="Y5" i="22"/>
  <c r="X5" i="22"/>
  <c r="W5" i="22"/>
  <c r="W36" i="22" s="1"/>
  <c r="V5" i="22"/>
  <c r="U5" i="22"/>
  <c r="T5" i="22"/>
  <c r="S5" i="22"/>
  <c r="R5" i="22"/>
  <c r="O5" i="22"/>
  <c r="N5" i="22"/>
  <c r="M5" i="22"/>
  <c r="M36" i="22" s="1"/>
  <c r="L5" i="22"/>
  <c r="K5" i="22"/>
  <c r="J5" i="22"/>
  <c r="I5" i="22"/>
  <c r="H5" i="22"/>
  <c r="G5" i="22"/>
  <c r="F5" i="22"/>
  <c r="K36" i="22" l="1"/>
  <c r="O36" i="22"/>
  <c r="Y36" i="22"/>
  <c r="N36" i="22"/>
  <c r="X36" i="22"/>
  <c r="L36" i="22"/>
  <c r="Z36" i="22"/>
  <c r="V36" i="22"/>
  <c r="I36" i="22"/>
  <c r="J36" i="22"/>
  <c r="P5" i="22"/>
  <c r="T36" i="22"/>
  <c r="P7" i="22"/>
  <c r="P9" i="22"/>
  <c r="AB11" i="22"/>
  <c r="U36" i="22"/>
  <c r="H36" i="22"/>
  <c r="AB7" i="22"/>
  <c r="AB9" i="22"/>
  <c r="AB13" i="22"/>
  <c r="S36" i="22"/>
  <c r="AB10" i="22"/>
  <c r="AB14" i="22"/>
  <c r="P6" i="22"/>
  <c r="AB12" i="22"/>
  <c r="AB8" i="22"/>
  <c r="AB6" i="22"/>
  <c r="G36" i="22"/>
  <c r="P8" i="22"/>
  <c r="AB5" i="22"/>
  <c r="F10" i="22" l="1"/>
  <c r="F11" i="22"/>
  <c r="P11" i="22" s="1"/>
  <c r="F12" i="22"/>
  <c r="P12" i="22" s="1"/>
  <c r="F13" i="22"/>
  <c r="P13" i="22" s="1"/>
  <c r="F14" i="22"/>
  <c r="P14" i="22" s="1"/>
  <c r="F15" i="22"/>
  <c r="P15" i="22" s="1"/>
  <c r="R15" i="22"/>
  <c r="F16" i="22"/>
  <c r="P16" i="22" s="1"/>
  <c r="R16" i="22"/>
  <c r="AB16" i="22" s="1"/>
  <c r="F17" i="22"/>
  <c r="P17" i="22" s="1"/>
  <c r="R17" i="22"/>
  <c r="AB17" i="22" s="1"/>
  <c r="F18" i="22"/>
  <c r="P18" i="22" s="1"/>
  <c r="R18" i="22"/>
  <c r="AB18" i="22" s="1"/>
  <c r="F19" i="22"/>
  <c r="P19" i="22" s="1"/>
  <c r="R19" i="22"/>
  <c r="AB19" i="22" s="1"/>
  <c r="F20" i="22"/>
  <c r="P20" i="22" s="1"/>
  <c r="R20" i="22"/>
  <c r="AB20" i="22" s="1"/>
  <c r="F21" i="22"/>
  <c r="P21" i="22" s="1"/>
  <c r="R21" i="22"/>
  <c r="AB21" i="22" s="1"/>
  <c r="F22" i="22"/>
  <c r="P22" i="22" s="1"/>
  <c r="R22" i="22"/>
  <c r="AB22" i="22" s="1"/>
  <c r="F23" i="22"/>
  <c r="P23" i="22" s="1"/>
  <c r="R23" i="22"/>
  <c r="AB23" i="22" s="1"/>
  <c r="F24" i="22"/>
  <c r="P24" i="22" s="1"/>
  <c r="R24" i="22"/>
  <c r="AB24" i="22" s="1"/>
  <c r="F25" i="22"/>
  <c r="P25" i="22" s="1"/>
  <c r="R25" i="22"/>
  <c r="AB25" i="22" s="1"/>
  <c r="F26" i="22"/>
  <c r="P26" i="22" s="1"/>
  <c r="R26" i="22"/>
  <c r="AB26" i="22" s="1"/>
  <c r="F27" i="22"/>
  <c r="P27" i="22" s="1"/>
  <c r="R27" i="22"/>
  <c r="AB27" i="22" s="1"/>
  <c r="F28" i="22"/>
  <c r="P28" i="22" s="1"/>
  <c r="R28" i="22"/>
  <c r="AB28" i="22" s="1"/>
  <c r="F29" i="22"/>
  <c r="P29" i="22" s="1"/>
  <c r="R29" i="22"/>
  <c r="AB29" i="22" s="1"/>
  <c r="F30" i="22"/>
  <c r="P30" i="22" s="1"/>
  <c r="R30" i="22"/>
  <c r="AB30" i="22" s="1"/>
  <c r="F31" i="22"/>
  <c r="P31" i="22" s="1"/>
  <c r="R31" i="22"/>
  <c r="AB31" i="22" s="1"/>
  <c r="F32" i="22"/>
  <c r="P32" i="22" s="1"/>
  <c r="R32" i="22"/>
  <c r="AB32" i="22" s="1"/>
  <c r="F33" i="22"/>
  <c r="P33" i="22" s="1"/>
  <c r="R33" i="22"/>
  <c r="AB33" i="22" s="1"/>
  <c r="F34" i="22"/>
  <c r="P34" i="22" s="1"/>
  <c r="R34" i="22"/>
  <c r="AB34" i="22" s="1"/>
  <c r="P10" i="22" l="1"/>
  <c r="P36" i="22" s="1"/>
  <c r="F36" i="22"/>
  <c r="AB15" i="22"/>
  <c r="AB36" i="22" s="1"/>
  <c r="R36" i="22"/>
  <c r="AH39" i="12" l="1"/>
  <c r="AH40" i="12"/>
  <c r="AH41" i="12"/>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36" i="19"/>
  <c r="B36" i="19"/>
  <c r="C35" i="19"/>
  <c r="B35" i="19"/>
  <c r="C34" i="19"/>
  <c r="B34" i="19"/>
  <c r="C33" i="19"/>
  <c r="B33" i="19"/>
  <c r="C32" i="19"/>
  <c r="B32" i="19"/>
  <c r="C31" i="19"/>
  <c r="B31" i="19"/>
  <c r="C30" i="19"/>
  <c r="B30" i="19"/>
  <c r="C29" i="19"/>
  <c r="B29" i="19"/>
  <c r="C28" i="19"/>
  <c r="B28" i="19"/>
  <c r="C27" i="19"/>
  <c r="B27" i="19"/>
  <c r="C26" i="19"/>
  <c r="B26" i="19"/>
  <c r="C25" i="19"/>
  <c r="B25" i="19"/>
  <c r="C24" i="19"/>
  <c r="B24" i="19"/>
  <c r="C23" i="19"/>
  <c r="B23" i="19"/>
  <c r="C22" i="19"/>
  <c r="B22" i="19"/>
  <c r="C21" i="19"/>
  <c r="B21" i="19"/>
  <c r="C20" i="19"/>
  <c r="B20" i="19"/>
  <c r="C19" i="19"/>
  <c r="B19" i="19"/>
  <c r="C18" i="19"/>
  <c r="B18" i="19"/>
  <c r="C17" i="19"/>
  <c r="B17" i="19"/>
  <c r="C16" i="19"/>
  <c r="B16" i="19"/>
  <c r="C15" i="19"/>
  <c r="B15" i="19"/>
  <c r="C14" i="19"/>
  <c r="B14" i="19"/>
  <c r="C13" i="19"/>
  <c r="B13" i="19"/>
  <c r="C12" i="19"/>
  <c r="B12" i="19"/>
  <c r="C11" i="19"/>
  <c r="B11" i="19"/>
  <c r="C10" i="19"/>
  <c r="B10" i="19"/>
  <c r="C9" i="19"/>
  <c r="B9" i="19"/>
  <c r="C8" i="19"/>
  <c r="B8" i="19"/>
  <c r="C7" i="19"/>
  <c r="B7" i="19"/>
  <c r="C36" i="18"/>
  <c r="B36" i="18"/>
  <c r="C35" i="18"/>
  <c r="B35" i="18"/>
  <c r="C34" i="18"/>
  <c r="B34" i="18"/>
  <c r="C33" i="18"/>
  <c r="B33" i="18"/>
  <c r="C32" i="18"/>
  <c r="B32" i="18"/>
  <c r="C31" i="18"/>
  <c r="B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C17" i="18"/>
  <c r="B17" i="18"/>
  <c r="C16" i="18"/>
  <c r="B16" i="18"/>
  <c r="C15" i="18"/>
  <c r="B15" i="18"/>
  <c r="C14" i="18"/>
  <c r="B14" i="18"/>
  <c r="C13" i="18"/>
  <c r="B13" i="18"/>
  <c r="C12" i="18"/>
  <c r="B12" i="18"/>
  <c r="C11" i="18"/>
  <c r="B11" i="18"/>
  <c r="C10" i="18"/>
  <c r="B10" i="18"/>
  <c r="C9" i="18"/>
  <c r="B9" i="18"/>
  <c r="C8" i="18"/>
  <c r="B8" i="18"/>
  <c r="C7" i="18"/>
  <c r="B7" i="18"/>
  <c r="C36" i="17"/>
  <c r="B36" i="17"/>
  <c r="C35" i="17"/>
  <c r="B35" i="17"/>
  <c r="C34" i="17"/>
  <c r="B34" i="17"/>
  <c r="C33" i="17"/>
  <c r="B33" i="17"/>
  <c r="C32" i="17"/>
  <c r="B32" i="17"/>
  <c r="C31" i="17"/>
  <c r="B31" i="17"/>
  <c r="C30" i="17"/>
  <c r="B30" i="17"/>
  <c r="C29" i="17"/>
  <c r="B29" i="17"/>
  <c r="C28" i="17"/>
  <c r="B28" i="17"/>
  <c r="C27" i="17"/>
  <c r="B27" i="17"/>
  <c r="C26" i="17"/>
  <c r="B26" i="17"/>
  <c r="C25" i="17"/>
  <c r="B25" i="17"/>
  <c r="C24" i="17"/>
  <c r="B24" i="17"/>
  <c r="C23" i="17"/>
  <c r="B23" i="17"/>
  <c r="C22" i="17"/>
  <c r="B22" i="17"/>
  <c r="C21" i="17"/>
  <c r="B21" i="17"/>
  <c r="C20" i="17"/>
  <c r="B20" i="17"/>
  <c r="C19" i="17"/>
  <c r="B19" i="17"/>
  <c r="C18" i="17"/>
  <c r="B18" i="17"/>
  <c r="C17" i="17"/>
  <c r="B17" i="17"/>
  <c r="C16" i="17"/>
  <c r="B16" i="17"/>
  <c r="C15" i="17"/>
  <c r="B15" i="17"/>
  <c r="C14" i="17"/>
  <c r="B14" i="17"/>
  <c r="C13" i="17"/>
  <c r="B13" i="17"/>
  <c r="C12" i="17"/>
  <c r="B12" i="17"/>
  <c r="C11" i="17"/>
  <c r="B11" i="17"/>
  <c r="C10" i="17"/>
  <c r="B10" i="17"/>
  <c r="C9" i="17"/>
  <c r="B9" i="17"/>
  <c r="C8" i="17"/>
  <c r="B8" i="17"/>
  <c r="C7" i="17"/>
  <c r="B7" i="17"/>
  <c r="C36" i="16"/>
  <c r="B36" i="16"/>
  <c r="C35" i="16"/>
  <c r="B35" i="16"/>
  <c r="C34" i="16"/>
  <c r="B34" i="16"/>
  <c r="C33" i="16"/>
  <c r="B33" i="16"/>
  <c r="C32" i="16"/>
  <c r="B32" i="16"/>
  <c r="C31" i="16"/>
  <c r="B31" i="16"/>
  <c r="C30" i="16"/>
  <c r="B30" i="16"/>
  <c r="C29" i="16"/>
  <c r="B29" i="16"/>
  <c r="C28" i="16"/>
  <c r="B28" i="16"/>
  <c r="C27" i="16"/>
  <c r="B27" i="16"/>
  <c r="C26" i="16"/>
  <c r="B26" i="16"/>
  <c r="C25" i="16"/>
  <c r="B25" i="16"/>
  <c r="C24" i="16"/>
  <c r="B24" i="16"/>
  <c r="C23" i="16"/>
  <c r="B23" i="16"/>
  <c r="C22" i="16"/>
  <c r="B22" i="16"/>
  <c r="C21" i="16"/>
  <c r="B21" i="16"/>
  <c r="C20" i="16"/>
  <c r="B20" i="16"/>
  <c r="C19" i="16"/>
  <c r="B19" i="16"/>
  <c r="C18" i="16"/>
  <c r="B18" i="16"/>
  <c r="C17" i="16"/>
  <c r="B17" i="16"/>
  <c r="C16" i="16"/>
  <c r="B16" i="16"/>
  <c r="C15" i="16"/>
  <c r="B15" i="16"/>
  <c r="C14" i="16"/>
  <c r="B14" i="16"/>
  <c r="C13" i="16"/>
  <c r="B13" i="16"/>
  <c r="C12" i="16"/>
  <c r="B12" i="16"/>
  <c r="C11" i="16"/>
  <c r="B11" i="16"/>
  <c r="C10" i="16"/>
  <c r="B10" i="16"/>
  <c r="C9" i="16"/>
  <c r="B9" i="16"/>
  <c r="C8" i="16"/>
  <c r="B8" i="16"/>
  <c r="C7" i="16"/>
  <c r="B7" i="16"/>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36" i="14"/>
  <c r="B36" i="14"/>
  <c r="C35" i="14"/>
  <c r="B35" i="14"/>
  <c r="C34" i="14"/>
  <c r="B34" i="14"/>
  <c r="C33" i="14"/>
  <c r="B33" i="14"/>
  <c r="C32" i="14"/>
  <c r="B32" i="14"/>
  <c r="C31" i="14"/>
  <c r="B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C17" i="14"/>
  <c r="B17" i="14"/>
  <c r="C16" i="14"/>
  <c r="B16" i="14"/>
  <c r="C15" i="14"/>
  <c r="B15" i="14"/>
  <c r="C14" i="14"/>
  <c r="B14" i="14"/>
  <c r="C13" i="14"/>
  <c r="B13" i="14"/>
  <c r="C12" i="14"/>
  <c r="B12" i="14"/>
  <c r="C11" i="14"/>
  <c r="B11" i="14"/>
  <c r="C10" i="14"/>
  <c r="B10" i="14"/>
  <c r="C9" i="14"/>
  <c r="B9" i="14"/>
  <c r="C8" i="14"/>
  <c r="B8" i="14"/>
  <c r="C7" i="14"/>
  <c r="B7" i="14"/>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C14" i="13"/>
  <c r="B14" i="13"/>
  <c r="C13" i="13"/>
  <c r="B13" i="13"/>
  <c r="C12" i="13"/>
  <c r="B12" i="13"/>
  <c r="C11" i="13"/>
  <c r="B11" i="13"/>
  <c r="C10" i="13"/>
  <c r="B10" i="13"/>
  <c r="C9" i="13"/>
  <c r="B9" i="13"/>
  <c r="C8" i="13"/>
  <c r="B8" i="13"/>
  <c r="C7" i="13"/>
  <c r="B7" i="13"/>
  <c r="F6" i="12" l="1"/>
  <c r="J5" i="12"/>
  <c r="S39" i="12"/>
  <c r="S35" i="12"/>
  <c r="S31" i="12"/>
  <c r="S27" i="12"/>
  <c r="S23" i="12"/>
  <c r="S19" i="12"/>
  <c r="S15" i="12"/>
  <c r="K5" i="12"/>
  <c r="S41" i="12"/>
  <c r="S37" i="12"/>
  <c r="S33" i="12"/>
  <c r="S29" i="12"/>
  <c r="S25" i="12"/>
  <c r="S21" i="12"/>
  <c r="S17" i="12"/>
  <c r="S40" i="12"/>
  <c r="S36" i="12"/>
  <c r="S32" i="12"/>
  <c r="S28" i="12"/>
  <c r="S24" i="12"/>
  <c r="S20" i="12"/>
  <c r="S16" i="12"/>
  <c r="S38" i="12"/>
  <c r="S34" i="12"/>
  <c r="S30" i="12"/>
  <c r="S26" i="12"/>
  <c r="S22" i="12"/>
  <c r="S18" i="12"/>
  <c r="S6" i="12" l="1"/>
  <c r="AH15" i="12"/>
  <c r="AH17" i="12"/>
  <c r="AH18" i="12"/>
  <c r="AH19" i="12"/>
  <c r="AH20" i="12"/>
  <c r="AH21" i="12"/>
  <c r="AH22" i="12"/>
  <c r="AH23" i="12"/>
  <c r="AH24" i="12"/>
  <c r="AH25" i="12"/>
  <c r="AH26" i="12"/>
  <c r="AH27" i="12"/>
  <c r="AH28" i="12"/>
  <c r="AH29" i="12"/>
  <c r="AH30" i="12"/>
  <c r="AH31" i="12"/>
  <c r="AH32" i="12"/>
  <c r="AH33" i="12"/>
  <c r="AH34" i="12"/>
  <c r="AH35" i="12"/>
  <c r="AH36" i="12"/>
  <c r="AH37" i="12"/>
  <c r="AH38" i="12"/>
  <c r="U14" i="12"/>
  <c r="U9" i="12" l="1"/>
  <c r="U12" i="12"/>
  <c r="U11" i="12"/>
  <c r="AH16" i="12"/>
  <c r="AH6" i="12" s="1"/>
  <c r="U6" i="12"/>
  <c r="U7" i="12"/>
  <c r="AH14" i="12"/>
  <c r="W5" i="12"/>
  <c r="AC5" i="12"/>
  <c r="Y5" i="12"/>
  <c r="AD5" i="12"/>
  <c r="U5" i="12"/>
  <c r="Z5" i="12"/>
  <c r="AE5" i="12"/>
  <c r="V5" i="12"/>
  <c r="AB5" i="12"/>
  <c r="AF5" i="12"/>
  <c r="Q5" i="12"/>
  <c r="P5" i="12"/>
  <c r="O5" i="12"/>
  <c r="N5" i="12"/>
  <c r="H5" i="12"/>
  <c r="F14" i="12"/>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C4" i="1"/>
  <c r="B4" i="1"/>
  <c r="G5" i="12"/>
  <c r="F9" i="12" l="1"/>
  <c r="F11" i="12"/>
  <c r="F12" i="12"/>
  <c r="AH7" i="12"/>
  <c r="F7" i="12"/>
  <c r="AH5" i="12"/>
  <c r="M5" i="12"/>
  <c r="S14" i="12"/>
  <c r="F5" i="12"/>
  <c r="S7" i="12" l="1"/>
  <c r="S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5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6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7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8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9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A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B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Per Hansson</author>
  </authors>
  <commentList>
    <comment ref="E6" authorId="0" shapeId="0" xr:uid="{00000000-0006-0000-0C00-000001000000}">
      <text>
        <r>
          <rPr>
            <sz val="9"/>
            <color indexed="81"/>
            <rFont val="Tahoma"/>
            <family val="2"/>
          </rPr>
          <t xml:space="preserve">Hur har eleven utvecklats den här terminen, oavsett vilken nivå hen befinner sig på.
1: Eleven har inte utvecklats alls, eller till och med gått tillbaka
2: Eleven har haft en svag utveckling, men rört sig i rätt riktning
3: Eleven har haft en normal, förväntad utveckling
4: Eleven har utvecklats klart över den normala förväntningen
5: Eleven har haft en fantastisk utveckling under den här terminen </t>
        </r>
      </text>
    </comment>
  </commentList>
</comments>
</file>

<file path=xl/sharedStrings.xml><?xml version="1.0" encoding="utf-8"?>
<sst xmlns="http://schemas.openxmlformats.org/spreadsheetml/2006/main" count="401" uniqueCount="145">
  <si>
    <t>Nr</t>
  </si>
  <si>
    <t>Namn</t>
  </si>
  <si>
    <t xml:space="preserve">Medelvärde alla elever: </t>
  </si>
  <si>
    <t xml:space="preserve">Medelvärde alla flickor: </t>
  </si>
  <si>
    <t xml:space="preserve">Medelvärde alla pojkar </t>
  </si>
  <si>
    <t>Eventuell kommentar</t>
  </si>
  <si>
    <t>Matematik</t>
  </si>
  <si>
    <t>Samlad bedömning i ämnet</t>
  </si>
  <si>
    <t>Kort beskrivning av terminens arbetsområden i ämnet</t>
  </si>
  <si>
    <t xml:space="preserve">Bedömningen gjord av (lärarsignum): </t>
  </si>
  <si>
    <t xml:space="preserve">Datum: </t>
  </si>
  <si>
    <t>Nivåbeskrivningar</t>
  </si>
  <si>
    <t>medel</t>
  </si>
  <si>
    <t>Sv</t>
  </si>
  <si>
    <t>Ma</t>
  </si>
  <si>
    <t>En</t>
  </si>
  <si>
    <t>SO</t>
  </si>
  <si>
    <t>NO</t>
  </si>
  <si>
    <t>Id</t>
  </si>
  <si>
    <t>Mu</t>
  </si>
  <si>
    <t>Sl</t>
  </si>
  <si>
    <t>Hk</t>
  </si>
  <si>
    <t>Bl</t>
  </si>
  <si>
    <t>Svenska</t>
  </si>
  <si>
    <t>Engelska</t>
  </si>
  <si>
    <t>Musik</t>
  </si>
  <si>
    <t>Bild</t>
  </si>
  <si>
    <t>Slöjd</t>
  </si>
  <si>
    <t>utv</t>
  </si>
  <si>
    <t>nivå</t>
  </si>
  <si>
    <t>Kunskapsnivå</t>
  </si>
  <si>
    <t>Utvecklingstakt</t>
  </si>
  <si>
    <t>Översikt SABEL klass</t>
  </si>
  <si>
    <r>
      <t xml:space="preserve">Eleven har </t>
    </r>
    <r>
      <rPr>
        <b/>
        <sz val="10"/>
        <color rgb="FFFF0000"/>
        <rFont val="Gill Sans MT"/>
        <family val="2"/>
      </rPr>
      <t>ännu inte uppnått målen</t>
    </r>
    <r>
      <rPr>
        <sz val="10"/>
        <color theme="1"/>
        <rFont val="Gill Sans MT"/>
        <family val="2"/>
      </rPr>
      <t xml:space="preserve"> i det här ämnet. Min bedömning är att eleven inte kommer att nå de grundläggande målen i detta ämne utan insatser av särskilt stöd utöver den hjälp jag kan ge i min normala undervisning. Vi behöver därför arbeta med stödprocessen och kommer troligtvis att behöva </t>
    </r>
    <r>
      <rPr>
        <b/>
        <sz val="10"/>
        <color rgb="FFFF0000"/>
        <rFont val="Gill Sans MT"/>
        <family val="2"/>
      </rPr>
      <t>skapa ett åtgärdsprogram</t>
    </r>
    <r>
      <rPr>
        <sz val="10"/>
        <color theme="1"/>
        <rFont val="Gill Sans MT"/>
        <family val="2"/>
      </rPr>
      <t xml:space="preserve"> för den här eleven.</t>
    </r>
  </si>
  <si>
    <r>
      <t>Eleven</t>
    </r>
    <r>
      <rPr>
        <b/>
        <sz val="10"/>
        <color rgb="FFFF0000"/>
        <rFont val="Gill Sans MT"/>
        <family val="2"/>
      </rPr>
      <t xml:space="preserve"> har nått de grundläggande målen för denna termin</t>
    </r>
    <r>
      <rPr>
        <sz val="10"/>
        <color theme="1"/>
        <rFont val="Gill Sans MT"/>
        <family val="2"/>
      </rPr>
      <t xml:space="preserve"> och min bedömning är att om eleven fortsätter utvecklas i samma takt kommer hen att minst nå de grundläggande målen vårterminen i årskurs 3 (för elever på lågstadiet) respektive år 6 (för elever på mellanstadiet).</t>
    </r>
  </si>
  <si>
    <r>
      <t xml:space="preserve">Min bedömning är att </t>
    </r>
    <r>
      <rPr>
        <b/>
        <sz val="10"/>
        <color rgb="FFFF0000"/>
        <rFont val="Gill Sans MT"/>
        <family val="2"/>
      </rPr>
      <t>eleven är nära, men ännu inte riktigt har nått terminens mål</t>
    </r>
    <r>
      <rPr>
        <sz val="10"/>
        <color theme="1"/>
        <rFont val="Gill Sans MT"/>
        <family val="2"/>
      </rPr>
      <t xml:space="preserve"> i det här ämnet. Genom att jag arbetar hårt tillsammans med eleven så bör hen kunna nå målen senast i årskurs 3 (för elever på lågstadiet) respektive årskurs 6 (för elever på mellanstadiet). Vi skriver troligtvis</t>
    </r>
    <r>
      <rPr>
        <b/>
        <sz val="10"/>
        <color rgb="FFFF0000"/>
        <rFont val="Gill Sans MT"/>
        <family val="2"/>
      </rPr>
      <t xml:space="preserve"> inget åtgärdsprogram</t>
    </r>
    <r>
      <rPr>
        <sz val="10"/>
        <color theme="1"/>
        <rFont val="Gill Sans MT"/>
        <family val="2"/>
      </rPr>
      <t xml:space="preserve"> i det här ämnet, det kommer att räcka med extra anpassningar. Jag kommer arbeta för att det här ämnet finns med bland elevens utvecklingsmål i sin IUP och tillsammans försöka hitta bra aktiviteter som hjälper hen att nå målen.</t>
    </r>
  </si>
  <si>
    <r>
      <t xml:space="preserve">Eleven har nått målen för den här terminen och visat att hen har kunskaper på en </t>
    </r>
    <r>
      <rPr>
        <b/>
        <sz val="10"/>
        <color rgb="FFFF0000"/>
        <rFont val="Gill Sans MT"/>
        <family val="2"/>
      </rPr>
      <t>högre nivå än de grundläggande målen</t>
    </r>
    <r>
      <rPr>
        <sz val="10"/>
        <color theme="1"/>
        <rFont val="Gill Sans MT"/>
        <family val="2"/>
      </rPr>
      <t xml:space="preserve">. </t>
    </r>
  </si>
  <si>
    <r>
      <t xml:space="preserve">Eleven har helt klart </t>
    </r>
    <r>
      <rPr>
        <b/>
        <sz val="10"/>
        <color rgb="FFFF0000"/>
        <rFont val="Gill Sans MT"/>
        <family val="2"/>
      </rPr>
      <t>överträffat de grundläggande målen</t>
    </r>
    <r>
      <rPr>
        <sz val="10"/>
        <color theme="1"/>
        <rFont val="Gill Sans MT"/>
        <family val="2"/>
      </rPr>
      <t xml:space="preserve"> för den här terminen och jag kommer därför se till att eleven får extra utmaningar för att kunna utvecklas vidare från den höga nivå hen befinner sig.</t>
    </r>
  </si>
  <si>
    <t>Geografi</t>
  </si>
  <si>
    <t>Historia</t>
  </si>
  <si>
    <t>Religion</t>
  </si>
  <si>
    <t>Samhällskunskap</t>
  </si>
  <si>
    <t>Biologi</t>
  </si>
  <si>
    <t>Fysik</t>
  </si>
  <si>
    <t>Kemi</t>
  </si>
  <si>
    <t>Teknik</t>
  </si>
  <si>
    <t>sv</t>
  </si>
  <si>
    <t>ma</t>
  </si>
  <si>
    <t>en</t>
  </si>
  <si>
    <t>kön</t>
  </si>
  <si>
    <t/>
  </si>
  <si>
    <t>x</t>
  </si>
  <si>
    <t>utveckling</t>
  </si>
  <si>
    <t>kunskaper</t>
  </si>
  <si>
    <t xml:space="preserve">Mitt namn </t>
  </si>
  <si>
    <t xml:space="preserve">Datum </t>
  </si>
  <si>
    <t>Medelvärde alla elever</t>
  </si>
  <si>
    <t>Medelvärde flickor</t>
  </si>
  <si>
    <t>Medelvärde pojkar</t>
  </si>
  <si>
    <t>Standardavvikelse alla elever</t>
  </si>
  <si>
    <r>
      <t xml:space="preserve">Eleven har ännu inte uppnått målen i det här ämnet. Min bedömning 
är att hen </t>
    </r>
    <r>
      <rPr>
        <b/>
        <sz val="10"/>
        <color rgb="FFFF0000"/>
        <rFont val="Arial"/>
        <family val="2"/>
      </rPr>
      <t>inte kommer att nå de grundläggande målen</t>
    </r>
    <r>
      <rPr>
        <sz val="10"/>
        <rFont val="Arial"/>
        <family val="2"/>
      </rPr>
      <t xml:space="preserve"> i detta ämne utan insatser utöver den hjälp jag kan ge i min normala undervisning. Jag kommer att skriva ner vilka extra anpassningar vi behöver göra och kommer kanske att behöva skapa ett åtgärds-program för den här eleven.</t>
    </r>
  </si>
  <si>
    <r>
      <t xml:space="preserve">Min bedömning är att eleven är nära, men </t>
    </r>
    <r>
      <rPr>
        <b/>
        <sz val="10"/>
        <color rgb="FFFF0000"/>
        <rFont val="Arial"/>
        <family val="2"/>
      </rPr>
      <t>ännu inte riktigt har nått terminens mål</t>
    </r>
    <r>
      <rPr>
        <sz val="10"/>
        <rFont val="Arial"/>
        <family val="2"/>
      </rPr>
      <t xml:space="preserve"> i det här ämnet. Jag kommer arbeta hårt med eleven och räknar med att hen kommer nå målen senast i årskurs 3 resp årskurs 6. Jag tar inte fram extra anpassningar nu, men följer elevens utveckling för att se om det behövs mer insatser. Jag kommer se till 
att det här ämnet finns med bland utvecklingsmålen i elevens IUP och  försöker hitta bra aktiviteter som hjälper hen att nå målen.</t>
    </r>
  </si>
  <si>
    <r>
      <t xml:space="preserve">Eleven har </t>
    </r>
    <r>
      <rPr>
        <b/>
        <sz val="10"/>
        <color rgb="FFFF0000"/>
        <rFont val="Arial"/>
        <family val="2"/>
      </rPr>
      <t>nått de grundläggande målen för denna termin</t>
    </r>
    <r>
      <rPr>
        <sz val="10"/>
        <rFont val="Arial"/>
        <family val="2"/>
      </rPr>
      <t xml:space="preserve"> och min bedömning är att om eleven fortsätter utvecklas i samma takt 
kommer hen att nå de grundläggande målen i årskurs 3 resp år 6</t>
    </r>
  </si>
  <si>
    <r>
      <t xml:space="preserve">Eleven har </t>
    </r>
    <r>
      <rPr>
        <b/>
        <sz val="10"/>
        <color rgb="FFFF0000"/>
        <rFont val="Arial"/>
        <family val="2"/>
      </rPr>
      <t>överträffat målen för den här terminen</t>
    </r>
    <r>
      <rPr>
        <sz val="10"/>
        <rFont val="Arial"/>
        <family val="2"/>
      </rPr>
      <t xml:space="preserve"> och visat att hen  klart har kunskaper på en högre nivå än de grundläggande målen. </t>
    </r>
  </si>
  <si>
    <r>
      <t xml:space="preserve">Eleven har med </t>
    </r>
    <r>
      <rPr>
        <b/>
        <sz val="10"/>
        <color rgb="FFFF0000"/>
        <rFont val="Arial"/>
        <family val="2"/>
      </rPr>
      <t>god marginal klart överträffat de grundläggande målen</t>
    </r>
    <r>
      <rPr>
        <sz val="10"/>
        <rFont val="Arial"/>
        <family val="2"/>
      </rPr>
      <t xml:space="preserve"> för den här terminen och jag kommer se till att hen får extra utmaningar för att kunna utvecklas vidare från den höga nivå hen befinner sig.</t>
    </r>
  </si>
  <si>
    <t>Beskrivningar kunskapsnivå</t>
  </si>
  <si>
    <t>Beskrivningar utvecklingstakt</t>
  </si>
  <si>
    <t>Elevens namn</t>
  </si>
  <si>
    <r>
      <t xml:space="preserve">Under den här terminen har eleven haft en </t>
    </r>
    <r>
      <rPr>
        <b/>
        <sz val="10"/>
        <color rgb="FFFF0000"/>
        <rFont val="Arial"/>
        <family val="2"/>
      </rPr>
      <t>mycket svag utveckling</t>
    </r>
    <r>
      <rPr>
        <sz val="10"/>
        <color theme="1"/>
        <rFont val="Arial"/>
        <family val="2"/>
      </rPr>
      <t xml:space="preserve"> och nästan inte lärt sig något alls i det här ämnet. </t>
    </r>
  </si>
  <si>
    <r>
      <t xml:space="preserve">Under den här terminen har eleven haft en </t>
    </r>
    <r>
      <rPr>
        <b/>
        <sz val="10"/>
        <color rgb="FFFF0000"/>
        <rFont val="Arial"/>
        <family val="2"/>
      </rPr>
      <t>normal utveckling</t>
    </r>
    <r>
      <rPr>
        <sz val="10"/>
        <color theme="1"/>
        <rFont val="Arial"/>
        <family val="2"/>
      </rPr>
      <t xml:space="preserve"> och lärt sig nya saker i takt med terminspaneringen för ämnet.</t>
    </r>
  </si>
  <si>
    <r>
      <t xml:space="preserve">Under den här terminen har eleven haft en </t>
    </r>
    <r>
      <rPr>
        <b/>
        <sz val="10"/>
        <color rgb="FFFF0000"/>
        <rFont val="Arial"/>
        <family val="2"/>
      </rPr>
      <t>svag utveckling</t>
    </r>
    <r>
      <rPr>
        <sz val="10"/>
        <color theme="1"/>
        <rFont val="Arial"/>
        <family val="2"/>
      </rPr>
      <t xml:space="preserve"> och inte lärt sig så mycket nytt i det här ämnet. </t>
    </r>
  </si>
  <si>
    <r>
      <t xml:space="preserve">Under den här terminen har eleven haft en </t>
    </r>
    <r>
      <rPr>
        <b/>
        <sz val="10"/>
        <color rgb="FFFF0000"/>
        <rFont val="Arial"/>
        <family val="2"/>
      </rPr>
      <t>stark utveckling</t>
    </r>
    <r>
      <rPr>
        <sz val="10"/>
        <color theme="1"/>
        <rFont val="Arial"/>
        <family val="2"/>
      </rPr>
      <t xml:space="preserve"> och lärt 
sig mycket nytt i det här ämnet. </t>
    </r>
  </si>
  <si>
    <t>Idrott och hälsa</t>
  </si>
  <si>
    <t>Kem- och konsumentkunskap</t>
  </si>
  <si>
    <t>f</t>
  </si>
  <si>
    <t>p</t>
  </si>
  <si>
    <t>A</t>
  </si>
  <si>
    <t>B</t>
  </si>
  <si>
    <t>C</t>
  </si>
  <si>
    <t>Markera medelvärden lägre än</t>
  </si>
  <si>
    <t>Markera medelvärden högre än</t>
  </si>
  <si>
    <t xml:space="preserve">Markera bedömningsnivå </t>
  </si>
  <si>
    <r>
      <t xml:space="preserve">Under den här terminen har eleven haft en </t>
    </r>
    <r>
      <rPr>
        <b/>
        <sz val="10"/>
        <color rgb="FFFF0000"/>
        <rFont val="Arial"/>
        <family val="2"/>
      </rPr>
      <t>fantastisk utveckling</t>
    </r>
    <r>
      <rPr>
        <sz val="10"/>
        <color theme="1"/>
        <rFont val="Arial"/>
        <family val="2"/>
      </rPr>
      <t xml:space="preserve"> och  lärt sig väldigt mycket i det här ämnet. </t>
    </r>
  </si>
  <si>
    <t>Albatrossen Albin</t>
  </si>
  <si>
    <t>P</t>
  </si>
  <si>
    <t>Bävern Bengt</t>
  </si>
  <si>
    <t>Chimpansen Charlotte</t>
  </si>
  <si>
    <t>F</t>
  </si>
  <si>
    <t>Dammråttan Doris</t>
  </si>
  <si>
    <t>Eldflugan Ella</t>
  </si>
  <si>
    <t>Fästingen Filip</t>
  </si>
  <si>
    <t>Gråsuggan Gunhild</t>
  </si>
  <si>
    <t>Humlan Hedvig</t>
  </si>
  <si>
    <t>Isbjörnen Inga</t>
  </si>
  <si>
    <t>Järven Jens</t>
  </si>
  <si>
    <t>Krokofanten Klara</t>
  </si>
  <si>
    <t>Laxen Lillemor</t>
  </si>
  <si>
    <t>Mullvaden Melker</t>
  </si>
  <si>
    <t>Noshörningen Nathan</t>
  </si>
  <si>
    <t>Ormvråken Ofelia</t>
  </si>
  <si>
    <t>Pirayan Petronella</t>
  </si>
  <si>
    <t>Räkan Rut</t>
  </si>
  <si>
    <t>Sjöhästen Sussie</t>
  </si>
  <si>
    <t>Tvestjärten Tanja</t>
  </si>
  <si>
    <t>Ugglan Ulla</t>
  </si>
  <si>
    <t>Valrossen Valter</t>
  </si>
  <si>
    <t>Yllefåret Yilmaz</t>
  </si>
  <si>
    <t>Yrhättan Ylva</t>
  </si>
  <si>
    <t>Zebran Zebastian</t>
  </si>
  <si>
    <t>Zeloten Zlatan</t>
  </si>
  <si>
    <t>Åkersorken Åke</t>
  </si>
  <si>
    <t>Älgen Äskil</t>
  </si>
  <si>
    <t>Örnen Örjan</t>
  </si>
  <si>
    <t>Veronica Mygga</t>
  </si>
  <si>
    <t>Tina Nordströmming</t>
  </si>
  <si>
    <t>Olle Borr / Lisa Nålén</t>
  </si>
  <si>
    <t>Gunde Svaning</t>
  </si>
  <si>
    <t>Albert Einström</t>
  </si>
  <si>
    <t xml:space="preserve">Hans Gosling </t>
  </si>
  <si>
    <t>Janet Joyce</t>
  </si>
  <si>
    <t>Ada Lovelacing</t>
  </si>
  <si>
    <t>Hassan Khemeriong</t>
  </si>
  <si>
    <t>När SABEL-filen är fylld med information om elevenas kunskaper och utveckling börjar det intressanta arbetet med att analysera resultaten.</t>
  </si>
  <si>
    <t>De tre centrala frågorna att ställa är</t>
  </si>
  <si>
    <t>3. Hur kommer just du arbeta detta nästa termin?</t>
  </si>
  <si>
    <t>2. Vad tror du det beror på?</t>
  </si>
  <si>
    <t>1. Vad har du sett i resultatunderlagen?</t>
  </si>
  <si>
    <t>SABEL HT20, klass 5B</t>
  </si>
  <si>
    <t>Antal elever på nivå</t>
  </si>
  <si>
    <t>Rad 11: Antal elever på nivå</t>
  </si>
  <si>
    <t>Rad 12: Antal elever på nivå</t>
  </si>
  <si>
    <t>Analys av resultaten i SABEL</t>
  </si>
  <si>
    <r>
      <t xml:space="preserve">Om du vill ha  mer stöd i analysarbetet, finns förslag till analysfrågor och sammanställningsunderlag på Struktivs hemsida - </t>
    </r>
    <r>
      <rPr>
        <sz val="10"/>
        <color rgb="FF0326B2"/>
        <rFont val="Arial"/>
        <family val="2"/>
      </rPr>
      <t>004 i Arkivet, resultatanalyser.</t>
    </r>
  </si>
  <si>
    <t>Så här fyller du i SABEL</t>
  </si>
  <si>
    <t>Den här SABEL-filen är ett delat dokument, det innbär att flera kan fylla i sina bedömningar samtidigt.</t>
  </si>
  <si>
    <t>1. Välj fliken för det ämne du ska bedöma</t>
  </si>
  <si>
    <t>2. Skriv in ditt namn och datum då du gör bedömningen</t>
  </si>
  <si>
    <t>3. Läs igenom (skriv ut?) bedömningsnivåerna i första fliken</t>
  </si>
  <si>
    <t>Gör så här:</t>
  </si>
  <si>
    <t>4. Fyll i bedömningsvärden 1 - 5 för varje elevs kunskapsnivå</t>
  </si>
  <si>
    <t>5. Fyll i bedömningsvärden 1 - 5 för varje elevs utvecklingstakt</t>
  </si>
  <si>
    <t>6. Spara dokumentet</t>
  </si>
  <si>
    <r>
      <t>SABEL (</t>
    </r>
    <r>
      <rPr>
        <b/>
        <sz val="10"/>
        <color rgb="FFFF0000"/>
        <rFont val="Arial"/>
        <family val="2"/>
      </rPr>
      <t>SA</t>
    </r>
    <r>
      <rPr>
        <sz val="10"/>
        <color theme="1"/>
        <rFont val="Arial"/>
        <family val="2"/>
      </rPr>
      <t xml:space="preserve">mlad </t>
    </r>
    <r>
      <rPr>
        <b/>
        <sz val="10"/>
        <color rgb="FFFF0000"/>
        <rFont val="Arial"/>
        <family val="2"/>
      </rPr>
      <t>B</t>
    </r>
    <r>
      <rPr>
        <sz val="10"/>
        <color theme="1"/>
        <rFont val="Arial"/>
        <family val="2"/>
      </rPr>
      <t>edömning</t>
    </r>
    <r>
      <rPr>
        <sz val="10"/>
        <color rgb="FFFF0000"/>
        <rFont val="Arial"/>
        <family val="2"/>
      </rPr>
      <t xml:space="preserve"> </t>
    </r>
    <r>
      <rPr>
        <b/>
        <sz val="10"/>
        <color rgb="FFFF0000"/>
        <rFont val="Arial"/>
        <family val="2"/>
      </rPr>
      <t>EL</t>
    </r>
    <r>
      <rPr>
        <sz val="10"/>
        <color theme="1"/>
        <rFont val="Arial"/>
        <family val="2"/>
      </rPr>
      <t xml:space="preserve">ever) är en översikt för att vi tillsammans ska få en överblick av elevernas resultat, kunna analysera dem och sedan hitta bra aktiviteter för att ytterligare ut veckla elevernas lärande. </t>
    </r>
  </si>
  <si>
    <r>
      <t xml:space="preserve">Utgå från din magkänsla, din intutitiva bild av hur eleverna presterat under den här terminen - det bör ta </t>
    </r>
    <r>
      <rPr>
        <b/>
        <sz val="10"/>
        <color theme="1"/>
        <rFont val="Arial"/>
        <family val="2"/>
      </rPr>
      <t xml:space="preserve">mindre än 5 minuter </t>
    </r>
    <r>
      <rPr>
        <sz val="10"/>
        <color theme="1"/>
        <rFont val="Arial"/>
        <family val="2"/>
      </rPr>
      <t>per klass och ämne att fylla i SABEL.</t>
    </r>
  </si>
  <si>
    <r>
      <t xml:space="preserve">Bedömningarna för den här fiktiva klassen är gjorda så att vissa saker ska sticka ut. Kan du se vilka de är, eller vill du hellre kika direkt på </t>
    </r>
    <r>
      <rPr>
        <sz val="10"/>
        <color rgb="FF0326B2"/>
        <rFont val="Arial"/>
        <family val="2"/>
      </rPr>
      <t>vår analys?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</si>
</sst>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Gill Sans MT"/>
      <family val="2"/>
    </font>
    <font>
      <sz val="10"/>
      <color theme="1"/>
      <name val="Gill Sans MT"/>
      <family val="2"/>
    </font>
    <font>
      <sz val="16"/>
      <color theme="1"/>
      <name val="Gill Sans MT"/>
      <family val="2"/>
    </font>
    <font>
      <sz val="11"/>
      <color theme="4" tint="-0.249977111117893"/>
      <name val="Gill Sans MT"/>
      <family val="2"/>
    </font>
    <font>
      <sz val="8"/>
      <color theme="1"/>
      <name val="Gill Sans MT"/>
      <family val="2"/>
    </font>
    <font>
      <sz val="16"/>
      <color theme="1"/>
      <name val="Calibri"/>
      <family val="2"/>
      <scheme val="minor"/>
    </font>
    <font>
      <b/>
      <sz val="10"/>
      <color rgb="FFFF0000"/>
      <name val="Gill Sans MT"/>
      <family val="2"/>
    </font>
    <font>
      <sz val="11"/>
      <color theme="0" tint="-0.14999847407452621"/>
      <name val="Gill Sans MT"/>
      <family val="2"/>
    </font>
    <font>
      <sz val="8"/>
      <color theme="0"/>
      <name val="Gill Sans MT"/>
      <family val="2"/>
    </font>
    <font>
      <sz val="9"/>
      <color indexed="81"/>
      <name val="Tahoma"/>
      <family val="2"/>
    </font>
    <font>
      <sz val="16"/>
      <color theme="1"/>
      <name val="Arial"/>
      <family val="2"/>
    </font>
    <font>
      <sz val="11"/>
      <color theme="1"/>
      <name val="Arial"/>
      <family val="2"/>
    </font>
    <font>
      <sz val="10"/>
      <color theme="1"/>
      <name val="Arial"/>
      <family val="2"/>
    </font>
    <font>
      <sz val="8"/>
      <color theme="1"/>
      <name val="Arial"/>
      <family val="2"/>
    </font>
    <font>
      <sz val="8"/>
      <color rgb="FF0070C0"/>
      <name val="Arial"/>
      <family val="2"/>
    </font>
    <font>
      <sz val="11"/>
      <color theme="0" tint="-0.14999847407452621"/>
      <name val="Arial"/>
      <family val="2"/>
    </font>
    <font>
      <sz val="8"/>
      <color theme="0"/>
      <name val="Arial"/>
      <family val="2"/>
    </font>
    <font>
      <sz val="11"/>
      <color theme="4" tint="-0.249977111117893"/>
      <name val="Arial"/>
      <family val="2"/>
    </font>
    <font>
      <b/>
      <sz val="10"/>
      <color rgb="FFFF0000"/>
      <name val="Arial"/>
      <family val="2"/>
    </font>
    <font>
      <sz val="16"/>
      <name val="Arial"/>
      <family val="2"/>
    </font>
    <font>
      <sz val="16"/>
      <color theme="3"/>
      <name val="Arial"/>
      <family val="2"/>
    </font>
    <font>
      <sz val="10"/>
      <name val="Arial"/>
      <family val="2"/>
    </font>
    <font>
      <sz val="8"/>
      <name val="Arial"/>
      <family val="2"/>
    </font>
    <font>
      <b/>
      <sz val="8"/>
      <color theme="0"/>
      <name val="Arial"/>
      <family val="2"/>
    </font>
    <font>
      <sz val="16"/>
      <color rgb="FF002060"/>
      <name val="Arial"/>
      <family val="2"/>
    </font>
    <font>
      <u/>
      <sz val="11"/>
      <color theme="10"/>
      <name val="Calibri"/>
      <family val="2"/>
      <scheme val="minor"/>
    </font>
    <font>
      <sz val="10"/>
      <color rgb="FF0326B2"/>
      <name val="Arial"/>
      <family val="2"/>
    </font>
    <font>
      <sz val="11"/>
      <name val="Arial"/>
      <family val="2"/>
    </font>
    <font>
      <sz val="10"/>
      <color rgb="FFFF0000"/>
      <name val="Arial"/>
      <family val="2"/>
    </font>
    <font>
      <b/>
      <sz val="10"/>
      <color theme="1"/>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FFFF99"/>
        <bgColor indexed="64"/>
      </patternFill>
    </fill>
    <fill>
      <patternFill patternType="solid">
        <fgColor rgb="FFCC00CC"/>
        <bgColor indexed="64"/>
      </patternFill>
    </fill>
    <fill>
      <patternFill patternType="solid">
        <fgColor rgb="FFFFFFEB"/>
        <bgColor indexed="64"/>
      </patternFill>
    </fill>
    <fill>
      <patternFill patternType="solid">
        <fgColor rgb="FFEBF8FF"/>
        <bgColor indexed="64"/>
      </patternFill>
    </fill>
    <fill>
      <patternFill patternType="solid">
        <fgColor rgb="FF0326B2"/>
        <bgColor indexed="64"/>
      </patternFill>
    </fill>
    <fill>
      <patternFill patternType="solid">
        <fgColor rgb="FF68CC03"/>
        <bgColor indexed="64"/>
      </patternFill>
    </fill>
    <fill>
      <patternFill patternType="solid">
        <fgColor rgb="FFFF6437"/>
        <bgColor indexed="64"/>
      </patternFill>
    </fill>
    <fill>
      <patternFill patternType="solid">
        <fgColor rgb="FFFFE79B"/>
        <bgColor indexed="64"/>
      </patternFill>
    </fill>
    <fill>
      <patternFill patternType="solid">
        <fgColor rgb="FFF8F8F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style="thin">
        <color theme="3" tint="0.399914548173467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6" fillId="0" borderId="0" applyNumberFormat="0" applyFill="0" applyBorder="0" applyAlignment="0" applyProtection="0"/>
  </cellStyleXfs>
  <cellXfs count="132">
    <xf numFmtId="0" fontId="0" fillId="0" borderId="0" xfId="0"/>
    <xf numFmtId="0" fontId="5" fillId="3" borderId="2" xfId="0" applyNumberFormat="1" applyFont="1" applyFill="1" applyBorder="1" applyAlignment="1" applyProtection="1">
      <alignment horizontal="center" vertical="center"/>
      <protection locked="0"/>
    </xf>
    <xf numFmtId="0" fontId="1" fillId="4" borderId="0" xfId="0" applyFont="1" applyFill="1" applyProtection="1"/>
    <xf numFmtId="0" fontId="2" fillId="4" borderId="0" xfId="0" applyFont="1" applyFill="1" applyProtection="1"/>
    <xf numFmtId="0" fontId="0" fillId="4" borderId="0" xfId="0" applyFill="1" applyProtection="1"/>
    <xf numFmtId="0" fontId="2" fillId="4" borderId="0" xfId="0" applyFont="1" applyFill="1" applyAlignment="1" applyProtection="1">
      <alignment horizontal="center"/>
    </xf>
    <xf numFmtId="0" fontId="3" fillId="4" borderId="0" xfId="0" applyFont="1" applyFill="1" applyAlignment="1" applyProtection="1">
      <alignment horizontal="right"/>
    </xf>
    <xf numFmtId="0" fontId="3" fillId="4" borderId="0" xfId="0" applyFont="1" applyFill="1" applyProtection="1"/>
    <xf numFmtId="0" fontId="5" fillId="4" borderId="0" xfId="0" applyFont="1" applyFill="1" applyAlignment="1" applyProtection="1">
      <alignment horizontal="center"/>
    </xf>
    <xf numFmtId="0" fontId="5" fillId="4" borderId="0" xfId="0" applyFont="1" applyFill="1" applyProtection="1"/>
    <xf numFmtId="0" fontId="4" fillId="4" borderId="0" xfId="0" applyFont="1" applyFill="1" applyAlignment="1" applyProtection="1">
      <alignment vertical="center"/>
    </xf>
    <xf numFmtId="0" fontId="4" fillId="4" borderId="0" xfId="0" applyFont="1" applyFill="1" applyProtection="1"/>
    <xf numFmtId="0" fontId="2" fillId="4" borderId="0" xfId="0" applyFont="1" applyFill="1" applyAlignment="1" applyProtection="1">
      <alignment horizontal="left"/>
    </xf>
    <xf numFmtId="0" fontId="5" fillId="4" borderId="0" xfId="0" applyFont="1" applyFill="1" applyAlignment="1" applyProtection="1">
      <alignment horizontal="right"/>
    </xf>
    <xf numFmtId="0" fontId="5" fillId="3" borderId="3"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6" fillId="4" borderId="0" xfId="0" applyFont="1" applyFill="1" applyProtection="1"/>
    <xf numFmtId="0" fontId="5" fillId="2" borderId="1" xfId="0" applyFont="1" applyFill="1" applyBorder="1" applyAlignment="1" applyProtection="1">
      <alignment horizontal="center"/>
    </xf>
    <xf numFmtId="0" fontId="1" fillId="5" borderId="0" xfId="0" applyFont="1" applyFill="1" applyProtection="1"/>
    <xf numFmtId="0" fontId="2" fillId="5" borderId="0" xfId="0" applyFont="1" applyFill="1" applyProtection="1"/>
    <xf numFmtId="0" fontId="8" fillId="5" borderId="0" xfId="0" applyFont="1" applyFill="1" applyProtection="1"/>
    <xf numFmtId="0" fontId="2" fillId="5" borderId="0" xfId="0" applyFont="1" applyFill="1" applyAlignment="1" applyProtection="1">
      <alignment horizontal="center"/>
    </xf>
    <xf numFmtId="0" fontId="4" fillId="5" borderId="0" xfId="0" applyFont="1" applyFill="1" applyAlignment="1" applyProtection="1">
      <alignment vertical="center"/>
    </xf>
    <xf numFmtId="2" fontId="5" fillId="2" borderId="1" xfId="0" applyNumberFormat="1" applyFont="1" applyFill="1" applyBorder="1" applyAlignment="1" applyProtection="1">
      <alignment horizontal="center" vertical="center"/>
    </xf>
    <xf numFmtId="0" fontId="1" fillId="5" borderId="0" xfId="0" applyFont="1" applyFill="1" applyAlignment="1" applyProtection="1">
      <alignment vertical="center"/>
    </xf>
    <xf numFmtId="0" fontId="4" fillId="5" borderId="0" xfId="0" applyFont="1" applyFill="1" applyProtection="1"/>
    <xf numFmtId="0" fontId="2" fillId="5" borderId="0" xfId="0" applyFont="1" applyFill="1" applyAlignment="1" applyProtection="1">
      <alignment horizontal="right"/>
    </xf>
    <xf numFmtId="0" fontId="5" fillId="2" borderId="1" xfId="0" applyFont="1" applyFill="1" applyBorder="1" applyAlignment="1" applyProtection="1">
      <alignment horizontal="left" vertical="center" indent="1"/>
    </xf>
    <xf numFmtId="14" fontId="5" fillId="3" borderId="2" xfId="0" applyNumberFormat="1" applyFont="1" applyFill="1" applyBorder="1" applyAlignment="1" applyProtection="1">
      <alignment horizontal="center" vertical="center"/>
      <protection locked="0"/>
    </xf>
    <xf numFmtId="2" fontId="5" fillId="2" borderId="9" xfId="0" applyNumberFormat="1" applyFont="1" applyFill="1" applyBorder="1" applyAlignment="1" applyProtection="1">
      <alignment horizontal="center" vertical="center"/>
    </xf>
    <xf numFmtId="2" fontId="9" fillId="7" borderId="1" xfId="0" applyNumberFormat="1" applyFont="1" applyFill="1" applyBorder="1" applyAlignment="1" applyProtection="1">
      <alignment horizontal="center" vertical="center"/>
    </xf>
    <xf numFmtId="164" fontId="5" fillId="2" borderId="1" xfId="0" applyNumberFormat="1" applyFont="1" applyFill="1" applyBorder="1" applyAlignment="1" applyProtection="1">
      <alignment horizontal="center" vertical="center"/>
    </xf>
    <xf numFmtId="0" fontId="12" fillId="5" borderId="0" xfId="0" applyFont="1" applyFill="1" applyProtection="1"/>
    <xf numFmtId="0" fontId="13" fillId="5" borderId="0" xfId="0" applyFont="1" applyFill="1" applyAlignment="1" applyProtection="1">
      <alignment horizontal="center"/>
    </xf>
    <xf numFmtId="0" fontId="14" fillId="5" borderId="0" xfId="0" applyFont="1" applyFill="1" applyAlignment="1" applyProtection="1">
      <alignment horizontal="center"/>
    </xf>
    <xf numFmtId="0" fontId="14" fillId="5" borderId="0" xfId="0" applyFont="1" applyFill="1" applyProtection="1"/>
    <xf numFmtId="0" fontId="15" fillId="6" borderId="13" xfId="0" applyFont="1" applyFill="1" applyBorder="1" applyAlignment="1" applyProtection="1">
      <alignment horizontal="center"/>
    </xf>
    <xf numFmtId="0" fontId="15" fillId="6" borderId="14" xfId="0" applyFont="1" applyFill="1" applyBorder="1" applyAlignment="1" applyProtection="1">
      <alignment horizontal="center"/>
    </xf>
    <xf numFmtId="0" fontId="15" fillId="6" borderId="15" xfId="0" applyFont="1" applyFill="1" applyBorder="1" applyAlignment="1" applyProtection="1">
      <alignment horizontal="center"/>
    </xf>
    <xf numFmtId="0" fontId="14" fillId="5" borderId="0" xfId="0" applyFont="1" applyFill="1" applyBorder="1" applyAlignment="1" applyProtection="1">
      <alignment horizontal="center"/>
    </xf>
    <xf numFmtId="0" fontId="14" fillId="3" borderId="2" xfId="0" applyNumberFormat="1" applyFont="1" applyFill="1" applyBorder="1" applyAlignment="1" applyProtection="1">
      <alignment horizontal="left" vertical="center" indent="1"/>
      <protection locked="0"/>
    </xf>
    <xf numFmtId="0" fontId="14" fillId="3" borderId="2"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xf>
    <xf numFmtId="2" fontId="14" fillId="2" borderId="1" xfId="0" applyNumberFormat="1" applyFont="1" applyFill="1" applyBorder="1" applyAlignment="1" applyProtection="1">
      <alignment horizontal="center" vertical="center"/>
    </xf>
    <xf numFmtId="0" fontId="13" fillId="5" borderId="0" xfId="0" applyFont="1" applyFill="1" applyProtection="1"/>
    <xf numFmtId="0" fontId="16" fillId="5" borderId="0" xfId="0" applyFont="1" applyFill="1" applyProtection="1"/>
    <xf numFmtId="164" fontId="14" fillId="2" borderId="1" xfId="0" applyNumberFormat="1" applyFont="1" applyFill="1" applyBorder="1" applyAlignment="1" applyProtection="1">
      <alignment horizontal="center" vertical="center"/>
    </xf>
    <xf numFmtId="2" fontId="17" fillId="7" borderId="1" xfId="0" applyNumberFormat="1" applyFont="1" applyFill="1" applyBorder="1" applyAlignment="1" applyProtection="1">
      <alignment horizontal="center" vertical="center"/>
    </xf>
    <xf numFmtId="2" fontId="14" fillId="2" borderId="9" xfId="0" applyNumberFormat="1" applyFont="1" applyFill="1" applyBorder="1" applyAlignment="1" applyProtection="1">
      <alignment horizontal="center" vertical="center"/>
    </xf>
    <xf numFmtId="0" fontId="12" fillId="4" borderId="0" xfId="0" applyFont="1" applyFill="1" applyProtection="1"/>
    <xf numFmtId="0" fontId="18" fillId="4" borderId="0" xfId="0" applyFont="1" applyFill="1" applyAlignment="1" applyProtection="1">
      <alignment vertical="center"/>
    </xf>
    <xf numFmtId="0" fontId="14" fillId="4" borderId="0" xfId="0" applyFont="1" applyFill="1" applyProtection="1"/>
    <xf numFmtId="0" fontId="18" fillId="4" borderId="0" xfId="0" applyFont="1" applyFill="1" applyProtection="1"/>
    <xf numFmtId="0" fontId="12" fillId="0" borderId="0" xfId="0" applyFont="1" applyFill="1" applyProtection="1"/>
    <xf numFmtId="0" fontId="12" fillId="0" borderId="0" xfId="0" applyFont="1" applyFill="1" applyAlignment="1" applyProtection="1">
      <alignment vertical="center"/>
    </xf>
    <xf numFmtId="0" fontId="20" fillId="0" borderId="0" xfId="0" applyFont="1" applyFill="1" applyAlignment="1" applyProtection="1">
      <alignment vertical="center"/>
    </xf>
    <xf numFmtId="0" fontId="18" fillId="0" borderId="0" xfId="0" applyFont="1" applyFill="1" applyAlignment="1" applyProtection="1">
      <alignment vertical="center"/>
    </xf>
    <xf numFmtId="0" fontId="14" fillId="0" borderId="1" xfId="0" applyFont="1" applyFill="1" applyBorder="1" applyAlignment="1" applyProtection="1">
      <alignment horizontal="center" vertical="center"/>
    </xf>
    <xf numFmtId="0" fontId="14" fillId="0" borderId="0" xfId="0" applyFont="1" applyFill="1" applyProtection="1"/>
    <xf numFmtId="0" fontId="14" fillId="0" borderId="0" xfId="0" applyFont="1" applyFill="1" applyAlignment="1" applyProtection="1">
      <alignment vertical="center"/>
    </xf>
    <xf numFmtId="0" fontId="18" fillId="0" borderId="0" xfId="0" applyFont="1" applyFill="1" applyProtection="1"/>
    <xf numFmtId="0" fontId="13" fillId="4" borderId="0" xfId="0" applyFont="1" applyFill="1" applyProtection="1"/>
    <xf numFmtId="0" fontId="13" fillId="4" borderId="0" xfId="0" applyFont="1" applyFill="1" applyAlignment="1" applyProtection="1">
      <alignment horizontal="center"/>
    </xf>
    <xf numFmtId="0" fontId="14" fillId="4" borderId="0" xfId="0" applyFont="1" applyFill="1" applyAlignment="1" applyProtection="1">
      <alignment horizontal="right"/>
    </xf>
    <xf numFmtId="14" fontId="14" fillId="3" borderId="2" xfId="0" applyNumberFormat="1" applyFont="1" applyFill="1" applyBorder="1" applyAlignment="1" applyProtection="1">
      <alignment horizontal="center" vertical="center"/>
      <protection locked="0"/>
    </xf>
    <xf numFmtId="0" fontId="14" fillId="4" borderId="0" xfId="0" applyFont="1" applyFill="1" applyAlignment="1" applyProtection="1">
      <alignment horizontal="center"/>
    </xf>
    <xf numFmtId="0" fontId="14" fillId="2" borderId="1" xfId="0" applyFont="1" applyFill="1" applyBorder="1" applyAlignment="1" applyProtection="1">
      <alignment horizontal="left" vertical="center" indent="1"/>
    </xf>
    <xf numFmtId="0" fontId="12" fillId="5" borderId="0" xfId="0" quotePrefix="1" applyFont="1" applyFill="1" applyProtection="1"/>
    <xf numFmtId="2" fontId="14" fillId="0" borderId="1" xfId="0" applyNumberFormat="1" applyFont="1" applyFill="1" applyBorder="1" applyAlignment="1" applyProtection="1">
      <alignment horizontal="center" vertical="center"/>
    </xf>
    <xf numFmtId="0" fontId="12" fillId="4" borderId="0" xfId="0" applyFont="1" applyFill="1" applyAlignment="1" applyProtection="1">
      <alignment horizontal="center"/>
    </xf>
    <xf numFmtId="0" fontId="0" fillId="4" borderId="0" xfId="0" quotePrefix="1" applyFill="1" applyProtection="1"/>
    <xf numFmtId="0" fontId="2" fillId="5" borderId="0" xfId="0" applyFont="1" applyFill="1" applyAlignment="1" applyProtection="1">
      <alignment horizontal="center" vertical="center"/>
    </xf>
    <xf numFmtId="0" fontId="11" fillId="5" borderId="0" xfId="0" applyFont="1" applyFill="1" applyAlignment="1" applyProtection="1">
      <alignment horizontal="right" vertical="center"/>
    </xf>
    <xf numFmtId="0" fontId="11" fillId="5" borderId="0" xfId="0" applyFont="1" applyFill="1" applyAlignment="1" applyProtection="1">
      <alignment vertical="center"/>
      <protection locked="0"/>
    </xf>
    <xf numFmtId="0" fontId="12" fillId="5" borderId="0" xfId="0" applyFont="1" applyFill="1" applyAlignment="1" applyProtection="1">
      <alignment vertical="center"/>
    </xf>
    <xf numFmtId="0" fontId="13" fillId="0" borderId="0" xfId="0" applyFont="1" applyFill="1" applyProtection="1"/>
    <xf numFmtId="0" fontId="16" fillId="0" borderId="0" xfId="0" applyFont="1" applyFill="1" applyProtection="1"/>
    <xf numFmtId="0" fontId="14" fillId="0" borderId="0" xfId="0" applyFont="1" applyFill="1" applyAlignment="1" applyProtection="1">
      <alignment horizontal="center"/>
    </xf>
    <xf numFmtId="0" fontId="14" fillId="0" borderId="0" xfId="0" applyFont="1" applyFill="1" applyBorder="1" applyAlignment="1" applyProtection="1">
      <alignment horizontal="center"/>
    </xf>
    <xf numFmtId="164" fontId="14" fillId="0" borderId="1" xfId="0" applyNumberFormat="1" applyFont="1" applyFill="1" applyBorder="1" applyAlignment="1" applyProtection="1">
      <alignment horizontal="center" vertical="center"/>
    </xf>
    <xf numFmtId="2" fontId="14" fillId="0" borderId="9" xfId="0" applyNumberFormat="1"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12" fillId="4" borderId="0" xfId="0" applyFont="1" applyFill="1" applyAlignment="1" applyProtection="1">
      <alignment vertical="center"/>
    </xf>
    <xf numFmtId="0" fontId="13" fillId="4" borderId="0" xfId="0" applyFont="1" applyFill="1" applyAlignment="1" applyProtection="1">
      <alignment horizontal="center" vertical="center"/>
    </xf>
    <xf numFmtId="0" fontId="11" fillId="4" borderId="0" xfId="0" applyFont="1" applyFill="1" applyAlignment="1" applyProtection="1">
      <alignment horizontal="right" vertical="center"/>
    </xf>
    <xf numFmtId="0" fontId="11" fillId="4" borderId="0" xfId="0" applyFont="1" applyFill="1" applyAlignment="1" applyProtection="1">
      <alignment vertical="center"/>
    </xf>
    <xf numFmtId="0" fontId="0" fillId="4" borderId="0" xfId="0" applyFill="1" applyAlignment="1" applyProtection="1">
      <alignment vertical="center"/>
    </xf>
    <xf numFmtId="0" fontId="23" fillId="0" borderId="0" xfId="0" applyFont="1" applyAlignment="1">
      <alignment horizontal="right" vertical="center" indent="1"/>
    </xf>
    <xf numFmtId="0" fontId="24" fillId="11"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13" fillId="0" borderId="0" xfId="0" applyFont="1"/>
    <xf numFmtId="0" fontId="13" fillId="0" borderId="0" xfId="0" applyFont="1" applyAlignment="1">
      <alignment wrapText="1"/>
    </xf>
    <xf numFmtId="0" fontId="25" fillId="0" borderId="0" xfId="0" applyFont="1"/>
    <xf numFmtId="0" fontId="22" fillId="0" borderId="0" xfId="1" applyFont="1" applyAlignment="1">
      <alignment wrapText="1"/>
    </xf>
    <xf numFmtId="0" fontId="13" fillId="0" borderId="0" xfId="0" applyFont="1" applyAlignment="1">
      <alignment horizontal="left" wrapText="1" indent="1"/>
    </xf>
    <xf numFmtId="0" fontId="23" fillId="0" borderId="0" xfId="0" applyFont="1" applyAlignment="1">
      <alignment horizontal="right" indent="1"/>
    </xf>
    <xf numFmtId="0" fontId="23" fillId="14" borderId="1" xfId="0" applyFont="1" applyFill="1" applyBorder="1" applyAlignment="1" applyProtection="1">
      <alignment horizontal="center" vertical="center" wrapText="1"/>
      <protection locked="0"/>
    </xf>
    <xf numFmtId="0" fontId="23" fillId="0" borderId="0" xfId="0" applyFont="1" applyAlignment="1"/>
    <xf numFmtId="0" fontId="14" fillId="3" borderId="1" xfId="0" applyFont="1" applyFill="1" applyBorder="1" applyAlignment="1" applyProtection="1">
      <alignment horizontal="center" vertical="center"/>
    </xf>
    <xf numFmtId="1" fontId="14" fillId="3" borderId="1" xfId="0" applyNumberFormat="1" applyFont="1" applyFill="1" applyBorder="1" applyAlignment="1" applyProtection="1">
      <alignment horizontal="center" vertical="center"/>
    </xf>
    <xf numFmtId="0" fontId="14" fillId="0" borderId="0" xfId="0" applyFont="1" applyFill="1" applyAlignment="1" applyProtection="1">
      <alignment horizontal="right"/>
    </xf>
    <xf numFmtId="0" fontId="12" fillId="0" borderId="0" xfId="0" applyFont="1"/>
    <xf numFmtId="0" fontId="12" fillId="6" borderId="14" xfId="0" applyFont="1" applyFill="1" applyBorder="1" applyProtection="1"/>
    <xf numFmtId="0" fontId="28" fillId="0" borderId="0" xfId="0" applyFont="1"/>
    <xf numFmtId="0" fontId="13" fillId="0" borderId="0" xfId="0" applyFont="1" applyFill="1" applyAlignment="1" applyProtection="1">
      <alignment horizontal="center"/>
    </xf>
    <xf numFmtId="0" fontId="12" fillId="0" borderId="0" xfId="0" applyFont="1" applyAlignment="1"/>
    <xf numFmtId="2" fontId="17" fillId="10" borderId="1" xfId="0" applyNumberFormat="1" applyFont="1" applyFill="1" applyBorder="1" applyAlignment="1" applyProtection="1">
      <alignment horizontal="center" vertical="center"/>
    </xf>
    <xf numFmtId="2" fontId="14" fillId="3" borderId="1" xfId="0" applyNumberFormat="1" applyFont="1" applyFill="1" applyBorder="1" applyAlignment="1" applyProtection="1">
      <alignment horizontal="center" vertical="center"/>
    </xf>
    <xf numFmtId="2" fontId="12" fillId="0" borderId="0" xfId="0" applyNumberFormat="1" applyFont="1" applyFill="1" applyProtection="1"/>
    <xf numFmtId="0" fontId="28" fillId="0" borderId="0" xfId="0" applyFont="1" applyAlignment="1"/>
    <xf numFmtId="0" fontId="13" fillId="9" borderId="7" xfId="0" applyFont="1" applyFill="1" applyBorder="1" applyAlignment="1" applyProtection="1">
      <alignment horizontal="left" vertical="center" wrapText="1" indent="1"/>
    </xf>
    <xf numFmtId="0" fontId="13" fillId="9" borderId="8" xfId="0" applyFont="1" applyFill="1" applyBorder="1" applyAlignment="1" applyProtection="1">
      <alignment horizontal="left" vertical="center" wrapText="1" indent="1"/>
    </xf>
    <xf numFmtId="0" fontId="13" fillId="9" borderId="9" xfId="0" applyFont="1" applyFill="1" applyBorder="1" applyAlignment="1" applyProtection="1">
      <alignment horizontal="left" vertical="center" wrapText="1" indent="1"/>
    </xf>
    <xf numFmtId="0" fontId="22" fillId="8" borderId="7" xfId="0" applyFont="1" applyFill="1" applyBorder="1" applyAlignment="1" applyProtection="1">
      <alignment horizontal="left" vertical="center" wrapText="1" indent="1"/>
    </xf>
    <xf numFmtId="0" fontId="22" fillId="8" borderId="8" xfId="0" applyFont="1" applyFill="1" applyBorder="1" applyAlignment="1" applyProtection="1">
      <alignment horizontal="left" vertical="center" wrapText="1" indent="1"/>
    </xf>
    <xf numFmtId="0" fontId="22" fillId="8" borderId="9" xfId="0" applyFont="1" applyFill="1" applyBorder="1" applyAlignment="1" applyProtection="1">
      <alignment horizontal="left" vertical="center" wrapText="1" indent="1"/>
    </xf>
    <xf numFmtId="0" fontId="5" fillId="3" borderId="4" xfId="0" applyNumberFormat="1" applyFont="1" applyFill="1" applyBorder="1" applyAlignment="1" applyProtection="1">
      <alignment horizontal="left" vertical="center" wrapText="1" indent="1"/>
      <protection locked="0"/>
    </xf>
    <xf numFmtId="0" fontId="5" fillId="3" borderId="5" xfId="0" applyNumberFormat="1" applyFont="1" applyFill="1" applyBorder="1" applyAlignment="1" applyProtection="1">
      <alignment horizontal="left" vertical="center" wrapText="1" indent="1"/>
      <protection locked="0"/>
    </xf>
    <xf numFmtId="0" fontId="5" fillId="3" borderId="6" xfId="0" applyNumberFormat="1"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top" wrapText="1" indent="1"/>
    </xf>
    <xf numFmtId="0" fontId="2" fillId="2" borderId="7" xfId="0" applyFont="1" applyFill="1" applyBorder="1" applyAlignment="1" applyProtection="1">
      <alignment horizontal="left" vertical="top" wrapText="1" indent="1"/>
    </xf>
    <xf numFmtId="0" fontId="2" fillId="2" borderId="8" xfId="0" applyFont="1" applyFill="1" applyBorder="1" applyAlignment="1" applyProtection="1">
      <alignment horizontal="left" vertical="top" wrapText="1" indent="1"/>
    </xf>
    <xf numFmtId="0" fontId="2" fillId="2" borderId="9" xfId="0" applyFont="1" applyFill="1" applyBorder="1" applyAlignment="1" applyProtection="1">
      <alignment horizontal="left" vertical="top" wrapText="1" indent="1"/>
    </xf>
    <xf numFmtId="0" fontId="2" fillId="3" borderId="4" xfId="0" applyFont="1" applyFill="1" applyBorder="1" applyAlignment="1" applyProtection="1">
      <alignment horizontal="center" vertical="top"/>
      <protection locked="0"/>
    </xf>
    <xf numFmtId="0" fontId="2" fillId="3" borderId="5" xfId="0" applyFont="1" applyFill="1" applyBorder="1" applyAlignment="1" applyProtection="1">
      <alignment horizontal="center" vertical="top"/>
      <protection locked="0"/>
    </xf>
    <xf numFmtId="0" fontId="2" fillId="3" borderId="6" xfId="0" applyFont="1" applyFill="1" applyBorder="1" applyAlignment="1" applyProtection="1">
      <alignment horizontal="center" vertical="top"/>
      <protection locked="0"/>
    </xf>
    <xf numFmtId="0" fontId="14" fillId="6" borderId="10" xfId="0" applyFont="1" applyFill="1" applyBorder="1" applyAlignment="1" applyProtection="1">
      <alignment horizontal="center"/>
    </xf>
    <xf numFmtId="0" fontId="14" fillId="6" borderId="11" xfId="0" applyFont="1" applyFill="1" applyBorder="1" applyAlignment="1" applyProtection="1">
      <alignment horizontal="center"/>
    </xf>
    <xf numFmtId="0" fontId="14" fillId="6" borderId="12" xfId="0" applyFont="1" applyFill="1" applyBorder="1" applyAlignment="1" applyProtection="1">
      <alignment horizontal="center"/>
    </xf>
    <xf numFmtId="0" fontId="21" fillId="0" borderId="0" xfId="0" applyFont="1" applyFill="1" applyAlignment="1" applyProtection="1">
      <alignment horizontal="center" vertical="center"/>
    </xf>
    <xf numFmtId="0" fontId="23" fillId="13" borderId="1" xfId="0" applyFont="1" applyFill="1" applyBorder="1" applyAlignment="1" applyProtection="1">
      <alignment horizontal="center" vertical="center"/>
      <protection locked="0"/>
    </xf>
  </cellXfs>
  <cellStyles count="2">
    <cellStyle name="Hyperlänk" xfId="1" builtinId="8"/>
    <cellStyle name="Normal" xfId="0" builtinId="0"/>
  </cellStyles>
  <dxfs count="67">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ont>
        <b/>
        <i val="0"/>
        <color rgb="FFFF0000"/>
      </font>
      <fill>
        <patternFill patternType="solid">
          <bgColor theme="4" tint="0.79998168889431442"/>
        </patternFill>
      </fill>
    </dxf>
    <dxf>
      <font>
        <b/>
        <i val="0"/>
        <color theme="9"/>
      </font>
      <fill>
        <patternFill patternType="none">
          <bgColor auto="1"/>
        </patternFill>
      </fill>
    </dxf>
    <dxf>
      <font>
        <b/>
        <i val="0"/>
        <color rgb="FF00B050"/>
      </font>
      <fill>
        <patternFill>
          <bgColor rgb="FFFFFFCC"/>
        </patternFill>
      </fill>
    </dxf>
    <dxf>
      <font>
        <b/>
        <i val="0"/>
        <color rgb="FFFF0000"/>
      </font>
      <fill>
        <patternFill patternType="solid">
          <bgColor theme="4" tint="0.79998168889431442"/>
        </patternFill>
      </fill>
    </dxf>
    <dxf>
      <font>
        <b/>
        <i val="0"/>
        <color theme="9"/>
      </font>
      <fill>
        <patternFill patternType="none">
          <bgColor auto="1"/>
        </patternFill>
      </fill>
    </dxf>
    <dxf>
      <font>
        <b/>
        <i val="0"/>
        <color rgb="FF00B050"/>
      </font>
      <fill>
        <patternFill>
          <bgColor rgb="FFFFFFCC"/>
        </patternFill>
      </fill>
    </dxf>
    <dxf>
      <font>
        <b/>
        <i val="0"/>
        <color rgb="FFFF0000"/>
      </font>
      <fill>
        <patternFill>
          <bgColor theme="3" tint="0.79998168889431442"/>
        </patternFill>
      </fill>
    </dxf>
    <dxf>
      <font>
        <b/>
        <i val="0"/>
        <color rgb="FF00B050"/>
      </font>
      <fill>
        <patternFill>
          <bgColor rgb="FFFFFFCC"/>
        </patternFill>
      </fill>
    </dxf>
    <dxf>
      <font>
        <b/>
        <i val="0"/>
        <color rgb="FFFF0000"/>
      </font>
      <fill>
        <patternFill>
          <bgColor theme="3" tint="0.79998168889431442"/>
        </patternFill>
      </fill>
    </dxf>
    <dxf>
      <font>
        <b/>
        <i val="0"/>
        <color rgb="FF00B050"/>
      </font>
      <fill>
        <patternFill>
          <bgColor rgb="FFFFFFCC"/>
        </patternFill>
      </fill>
    </dxf>
    <dxf>
      <font>
        <b/>
        <i val="0"/>
        <color rgb="FFFF0000"/>
      </font>
      <fill>
        <patternFill patternType="solid">
          <bgColor theme="4" tint="0.79998168889431442"/>
        </patternFill>
      </fill>
    </dxf>
    <dxf>
      <font>
        <b/>
        <i val="0"/>
        <color theme="9"/>
      </font>
      <fill>
        <patternFill patternType="none">
          <bgColor auto="1"/>
        </patternFill>
      </fill>
    </dxf>
    <dxf>
      <font>
        <b/>
        <i val="0"/>
        <color rgb="FF00B050"/>
      </font>
      <fill>
        <patternFill>
          <bgColor rgb="FFFFFFCC"/>
        </patternFill>
      </fill>
    </dxf>
    <dxf>
      <fill>
        <patternFill>
          <bgColor theme="0"/>
        </patternFill>
      </fill>
      <border>
        <left style="thin">
          <color auto="1"/>
        </left>
        <right style="thin">
          <color auto="1"/>
        </right>
        <top style="thin">
          <color auto="1"/>
        </top>
        <bottom style="thin">
          <color auto="1"/>
        </bottom>
        <vertical/>
        <horizontal/>
      </border>
    </dxf>
    <dxf>
      <font>
        <b/>
        <i val="0"/>
        <color theme="0"/>
      </font>
      <fill>
        <patternFill patternType="solid">
          <bgColor rgb="FFFF6437"/>
        </patternFill>
      </fill>
    </dxf>
    <dxf>
      <font>
        <b val="0"/>
        <i val="0"/>
        <color auto="1"/>
      </font>
      <fill>
        <patternFill patternType="solid">
          <bgColor rgb="FFFFE79B"/>
        </patternFill>
      </fill>
    </dxf>
    <dxf>
      <font>
        <b/>
        <i val="0"/>
        <color theme="0"/>
      </font>
      <fill>
        <patternFill>
          <bgColor rgb="FF68CC03"/>
        </patternFill>
      </fill>
    </dxf>
    <dxf>
      <font>
        <b/>
        <i val="0"/>
        <color theme="0"/>
      </font>
      <fill>
        <patternFill>
          <bgColor rgb="FFFF6437"/>
        </patternFill>
      </fill>
    </dxf>
    <dxf>
      <font>
        <b/>
        <i val="0"/>
        <color theme="0"/>
      </font>
      <fill>
        <patternFill>
          <bgColor rgb="FF68CC03"/>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0326B2"/>
      <color rgb="FFFFFF99"/>
      <color rgb="FFFFE79B"/>
      <color rgb="FFFFFFEB"/>
      <color rgb="FFEBF8FF"/>
      <color rgb="FFFBFBFB"/>
      <color rgb="FFFAFAFA"/>
      <color rgb="FFFF6437"/>
      <color rgb="FF68CC03"/>
      <color rgb="FFF3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35</xdr:col>
      <xdr:colOff>361950</xdr:colOff>
      <xdr:row>6</xdr:row>
      <xdr:rowOff>104775</xdr:rowOff>
    </xdr:from>
    <xdr:ext cx="1971675" cy="457200"/>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9677400" y="1114425"/>
          <a:ext cx="197167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800">
              <a:latin typeface="Arial" panose="020B0604020202020204" pitchFamily="34" charset="0"/>
              <a:cs typeface="Arial" panose="020B0604020202020204" pitchFamily="34" charset="0"/>
            </a:rPr>
            <a:t>Här kan du justera</a:t>
          </a:r>
          <a:r>
            <a:rPr lang="sv-SE" sz="800" baseline="0">
              <a:latin typeface="Arial" panose="020B0604020202020204" pitchFamily="34" charset="0"/>
              <a:cs typeface="Arial" panose="020B0604020202020204" pitchFamily="34" charset="0"/>
            </a:rPr>
            <a:t> översiktens värden för färgmarkeringarna, så att du lättare kan analysera resultaten.</a:t>
          </a:r>
          <a:endParaRPr lang="sv-SE" sz="800">
            <a:latin typeface="Arial" panose="020B0604020202020204" pitchFamily="34" charset="0"/>
            <a:cs typeface="Arial" panose="020B0604020202020204" pitchFamily="34" charset="0"/>
          </a:endParaRPr>
        </a:p>
      </xdr:txBody>
    </xdr:sp>
    <xdr:clientData/>
  </xdr:oneCellAnchor>
  <xdr:twoCellAnchor>
    <xdr:from>
      <xdr:col>35</xdr:col>
      <xdr:colOff>133350</xdr:colOff>
      <xdr:row>5</xdr:row>
      <xdr:rowOff>66674</xdr:rowOff>
    </xdr:from>
    <xdr:to>
      <xdr:col>40</xdr:col>
      <xdr:colOff>66676</xdr:colOff>
      <xdr:row>27</xdr:row>
      <xdr:rowOff>76199</xdr:rowOff>
    </xdr:to>
    <xdr:sp macro="" textlink="">
      <xdr:nvSpPr>
        <xdr:cNvPr id="3" name="Rektangel med rundade hörn 2">
          <a:extLst>
            <a:ext uri="{FF2B5EF4-FFF2-40B4-BE49-F238E27FC236}">
              <a16:creationId xmlns:a16="http://schemas.microsoft.com/office/drawing/2014/main" id="{00000000-0008-0000-0400-000003000000}"/>
            </a:ext>
          </a:extLst>
        </xdr:cNvPr>
        <xdr:cNvSpPr/>
      </xdr:nvSpPr>
      <xdr:spPr>
        <a:xfrm>
          <a:off x="9448800" y="904874"/>
          <a:ext cx="2447926" cy="3381375"/>
        </a:xfrm>
        <a:prstGeom prst="roundRect">
          <a:avLst>
            <a:gd name="adj" fmla="val 7940"/>
          </a:avLst>
        </a:prstGeom>
        <a:noFill/>
        <a:ln w="38100">
          <a:solidFill>
            <a:srgbClr val="0326B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sv-SE" sz="1100">
            <a:ln w="28575">
              <a:solidFill>
                <a:schemeClr val="tx1"/>
              </a:solidFill>
            </a:ln>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ruktiv.se/arkiv/004-analysrutiner/004-analysmall_demo_5B.xlsx" TargetMode="External"/><Relationship Id="rId1" Type="http://schemas.openxmlformats.org/officeDocument/2006/relationships/hyperlink" Target="https://www.struktiv.se/arkivet/"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showGridLines="0" showZeros="0" workbookViewId="0">
      <selection activeCell="K10" sqref="K10"/>
    </sheetView>
  </sheetViews>
  <sheetFormatPr defaultRowHeight="14.25" x14ac:dyDescent="0.2"/>
  <cols>
    <col min="1" max="1" width="2.85546875" style="53" customWidth="1"/>
    <col min="2" max="2" width="4.28515625" style="53" customWidth="1"/>
    <col min="3" max="3" width="1.42578125" style="53" customWidth="1"/>
    <col min="4" max="4" width="60.7109375" style="53" customWidth="1"/>
    <col min="5" max="5" width="2.85546875" style="53" customWidth="1"/>
    <col min="6" max="6" width="4.28515625" style="53" customWidth="1"/>
    <col min="7" max="7" width="1.42578125" style="53" customWidth="1"/>
    <col min="8" max="8" width="60.7109375" style="53" customWidth="1"/>
    <col min="9" max="16384" width="9.140625" style="53"/>
  </cols>
  <sheetData>
    <row r="1" spans="1:8" ht="15" customHeight="1" x14ac:dyDescent="0.2"/>
    <row r="2" spans="1:8" s="54" customFormat="1" ht="37.5" customHeight="1" x14ac:dyDescent="0.25">
      <c r="B2" s="55" t="s">
        <v>65</v>
      </c>
      <c r="F2" s="55" t="s">
        <v>66</v>
      </c>
    </row>
    <row r="3" spans="1:8" ht="15" customHeight="1" x14ac:dyDescent="0.2">
      <c r="A3" s="56"/>
      <c r="B3" s="82">
        <v>1</v>
      </c>
      <c r="C3" s="58"/>
      <c r="D3" s="114" t="s">
        <v>60</v>
      </c>
      <c r="E3" s="56"/>
      <c r="F3" s="81">
        <v>1</v>
      </c>
      <c r="G3" s="58"/>
      <c r="H3" s="111" t="s">
        <v>68</v>
      </c>
    </row>
    <row r="4" spans="1:8" ht="15" customHeight="1" x14ac:dyDescent="0.2">
      <c r="B4" s="59"/>
      <c r="C4" s="58"/>
      <c r="D4" s="115"/>
      <c r="F4" s="59"/>
      <c r="G4" s="58"/>
      <c r="H4" s="112"/>
    </row>
    <row r="5" spans="1:8" ht="15" customHeight="1" x14ac:dyDescent="0.2">
      <c r="B5" s="59"/>
      <c r="C5" s="58"/>
      <c r="D5" s="115"/>
      <c r="F5" s="59"/>
      <c r="G5" s="58"/>
      <c r="H5" s="113"/>
    </row>
    <row r="6" spans="1:8" ht="15" customHeight="1" x14ac:dyDescent="0.2">
      <c r="A6" s="60"/>
      <c r="B6" s="59"/>
      <c r="C6" s="58"/>
      <c r="D6" s="115"/>
      <c r="E6" s="60"/>
      <c r="F6" s="54"/>
    </row>
    <row r="7" spans="1:8" ht="15" customHeight="1" x14ac:dyDescent="0.2">
      <c r="B7" s="59"/>
      <c r="C7" s="58"/>
      <c r="D7" s="115"/>
      <c r="F7" s="81">
        <v>2</v>
      </c>
      <c r="G7" s="58"/>
      <c r="H7" s="111" t="s">
        <v>70</v>
      </c>
    </row>
    <row r="8" spans="1:8" ht="15" customHeight="1" x14ac:dyDescent="0.2">
      <c r="B8" s="59"/>
      <c r="C8" s="58"/>
      <c r="D8" s="116"/>
      <c r="F8" s="59"/>
      <c r="G8" s="58"/>
      <c r="H8" s="112"/>
    </row>
    <row r="9" spans="1:8" ht="15" customHeight="1" x14ac:dyDescent="0.2">
      <c r="B9" s="54"/>
      <c r="F9" s="59"/>
      <c r="G9" s="58"/>
      <c r="H9" s="113"/>
    </row>
    <row r="10" spans="1:8" ht="15" customHeight="1" x14ac:dyDescent="0.2">
      <c r="B10" s="82">
        <v>2</v>
      </c>
      <c r="C10" s="58"/>
      <c r="D10" s="114" t="s">
        <v>61</v>
      </c>
    </row>
    <row r="11" spans="1:8" ht="15" customHeight="1" x14ac:dyDescent="0.2">
      <c r="B11" s="59"/>
      <c r="C11" s="58"/>
      <c r="D11" s="115"/>
      <c r="F11" s="81">
        <v>3</v>
      </c>
      <c r="G11" s="58"/>
      <c r="H11" s="111" t="s">
        <v>69</v>
      </c>
    </row>
    <row r="12" spans="1:8" ht="15" customHeight="1" x14ac:dyDescent="0.2">
      <c r="B12" s="59"/>
      <c r="C12" s="58"/>
      <c r="D12" s="115"/>
      <c r="F12" s="59"/>
      <c r="G12" s="58"/>
      <c r="H12" s="112"/>
    </row>
    <row r="13" spans="1:8" ht="15" customHeight="1" x14ac:dyDescent="0.2">
      <c r="B13" s="59"/>
      <c r="C13" s="58"/>
      <c r="D13" s="115"/>
      <c r="F13" s="59"/>
      <c r="G13" s="58"/>
      <c r="H13" s="113"/>
    </row>
    <row r="14" spans="1:8" ht="15" customHeight="1" x14ac:dyDescent="0.2">
      <c r="B14" s="54"/>
      <c r="D14" s="115"/>
    </row>
    <row r="15" spans="1:8" ht="15" customHeight="1" x14ac:dyDescent="0.2">
      <c r="B15" s="54"/>
      <c r="D15" s="115"/>
      <c r="F15" s="81">
        <v>4</v>
      </c>
      <c r="G15" s="58"/>
      <c r="H15" s="111" t="s">
        <v>71</v>
      </c>
    </row>
    <row r="16" spans="1:8" ht="15" customHeight="1" x14ac:dyDescent="0.2">
      <c r="B16" s="54"/>
      <c r="C16" s="58"/>
      <c r="D16" s="116"/>
      <c r="F16" s="59"/>
      <c r="G16" s="58"/>
      <c r="H16" s="112"/>
    </row>
    <row r="17" spans="2:8" ht="15" customHeight="1" x14ac:dyDescent="0.2">
      <c r="B17" s="59"/>
      <c r="C17" s="58"/>
      <c r="F17" s="59"/>
      <c r="G17" s="58"/>
      <c r="H17" s="113"/>
    </row>
    <row r="18" spans="2:8" ht="15" customHeight="1" x14ac:dyDescent="0.2">
      <c r="B18" s="82">
        <v>3</v>
      </c>
      <c r="C18" s="58"/>
      <c r="D18" s="114" t="s">
        <v>62</v>
      </c>
    </row>
    <row r="19" spans="2:8" ht="15" customHeight="1" x14ac:dyDescent="0.2">
      <c r="B19" s="54"/>
      <c r="D19" s="115"/>
      <c r="F19" s="81">
        <v>5</v>
      </c>
      <c r="G19" s="58"/>
      <c r="H19" s="111" t="s">
        <v>82</v>
      </c>
    </row>
    <row r="20" spans="2:8" ht="15" customHeight="1" x14ac:dyDescent="0.2">
      <c r="B20" s="54"/>
      <c r="D20" s="115"/>
      <c r="F20" s="59"/>
      <c r="G20" s="58"/>
      <c r="H20" s="112"/>
    </row>
    <row r="21" spans="2:8" ht="15" customHeight="1" x14ac:dyDescent="0.2">
      <c r="B21" s="54"/>
      <c r="D21" s="116"/>
      <c r="F21" s="59"/>
      <c r="G21" s="58"/>
      <c r="H21" s="113"/>
    </row>
    <row r="22" spans="2:8" ht="15" customHeight="1" x14ac:dyDescent="0.2">
      <c r="B22" s="54"/>
    </row>
    <row r="23" spans="2:8" ht="15" customHeight="1" x14ac:dyDescent="0.2">
      <c r="B23" s="82">
        <v>4</v>
      </c>
      <c r="C23" s="58"/>
      <c r="D23" s="114" t="s">
        <v>63</v>
      </c>
    </row>
    <row r="24" spans="2:8" ht="15" customHeight="1" x14ac:dyDescent="0.2">
      <c r="B24" s="54"/>
      <c r="D24" s="115"/>
    </row>
    <row r="25" spans="2:8" ht="15" customHeight="1" x14ac:dyDescent="0.2">
      <c r="B25" s="54"/>
      <c r="D25" s="116"/>
    </row>
    <row r="26" spans="2:8" ht="15" customHeight="1" x14ac:dyDescent="0.2">
      <c r="B26" s="54"/>
    </row>
    <row r="27" spans="2:8" ht="15" customHeight="1" x14ac:dyDescent="0.2">
      <c r="B27" s="82">
        <v>5</v>
      </c>
      <c r="C27" s="58"/>
      <c r="D27" s="114" t="s">
        <v>64</v>
      </c>
    </row>
    <row r="28" spans="2:8" ht="15" customHeight="1" x14ac:dyDescent="0.2">
      <c r="B28" s="54"/>
      <c r="D28" s="115"/>
    </row>
    <row r="29" spans="2:8" ht="15" customHeight="1" x14ac:dyDescent="0.2">
      <c r="B29" s="54"/>
      <c r="D29" s="115"/>
    </row>
    <row r="30" spans="2:8" ht="15" customHeight="1" x14ac:dyDescent="0.2">
      <c r="B30" s="54"/>
      <c r="D30" s="115"/>
    </row>
    <row r="31" spans="2:8" ht="15" customHeight="1" x14ac:dyDescent="0.2">
      <c r="D31" s="116"/>
    </row>
    <row r="32" spans="2:8" ht="15" customHeight="1" x14ac:dyDescent="0.2"/>
    <row r="34" ht="180.75" customHeight="1" x14ac:dyDescent="0.2"/>
    <row r="35" ht="7.5" customHeight="1" x14ac:dyDescent="0.2"/>
  </sheetData>
  <sheetProtection selectLockedCells="1"/>
  <mergeCells count="10">
    <mergeCell ref="H3:H5"/>
    <mergeCell ref="H7:H9"/>
    <mergeCell ref="D3:D8"/>
    <mergeCell ref="H11:H13"/>
    <mergeCell ref="H15:H17"/>
    <mergeCell ref="H19:H21"/>
    <mergeCell ref="D23:D25"/>
    <mergeCell ref="D18:D21"/>
    <mergeCell ref="D10:D16"/>
    <mergeCell ref="D27:D31"/>
  </mergeCells>
  <pageMargins left="0.19685039370078741"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42</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47" priority="3" operator="notEqual">
      <formula>$B$1</formula>
    </cfRule>
  </conditionalFormatting>
  <conditionalFormatting sqref="E7:E36">
    <cfRule type="cellIs" dxfId="46" priority="2" operator="notEqual">
      <formula>$B$1</formula>
    </cfRule>
  </conditionalFormatting>
  <conditionalFormatting sqref="D7:D36">
    <cfRule type="cellIs" dxfId="45"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9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43</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44" priority="3" operator="notEqual">
      <formula>$B$1</formula>
    </cfRule>
  </conditionalFormatting>
  <conditionalFormatting sqref="E7:E36">
    <cfRule type="cellIs" dxfId="43" priority="2" operator="notEqual">
      <formula>$B$1</formula>
    </cfRule>
  </conditionalFormatting>
  <conditionalFormatting sqref="D7:D36">
    <cfRule type="cellIs" dxfId="42"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A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44</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41" priority="3" operator="notEqual">
      <formula>$B$1</formula>
    </cfRule>
  </conditionalFormatting>
  <conditionalFormatting sqref="E7:E36">
    <cfRule type="cellIs" dxfId="40" priority="2" operator="notEqual">
      <formula>$B$1</formula>
    </cfRule>
  </conditionalFormatting>
  <conditionalFormatting sqref="D7:D36">
    <cfRule type="cellIs" dxfId="39"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B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45</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38" priority="3" operator="notEqual">
      <formula>$B$1</formula>
    </cfRule>
  </conditionalFormatting>
  <conditionalFormatting sqref="E7:E36">
    <cfRule type="cellIs" dxfId="37" priority="2" operator="notEqual">
      <formula>$B$1</formula>
    </cfRule>
  </conditionalFormatting>
  <conditionalFormatting sqref="D7:D36">
    <cfRule type="cellIs" dxfId="36"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C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G34"/>
  <sheetViews>
    <sheetView showZeros="0" workbookViewId="0">
      <selection activeCell="E10" sqref="E10"/>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17</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4</v>
      </c>
      <c r="F4" s="63" t="s">
        <v>54</v>
      </c>
      <c r="G4" s="64" t="s">
        <v>117</v>
      </c>
    </row>
    <row r="5" spans="1:7" ht="15" customHeight="1" x14ac:dyDescent="0.25">
      <c r="B5" s="42">
        <f>översikt!B15</f>
        <v>2</v>
      </c>
      <c r="C5" s="66" t="str">
        <f>översikt!C15</f>
        <v>Bävern Bengt</v>
      </c>
      <c r="D5" s="41">
        <v>2</v>
      </c>
      <c r="E5" s="41">
        <v>2</v>
      </c>
    </row>
    <row r="6" spans="1:7" ht="15" customHeight="1" x14ac:dyDescent="0.25">
      <c r="B6" s="42">
        <f>översikt!B16</f>
        <v>3</v>
      </c>
      <c r="C6" s="66" t="str">
        <f>översikt!C16</f>
        <v>Chimpansen Charlotte</v>
      </c>
      <c r="D6" s="41">
        <v>3</v>
      </c>
      <c r="E6" s="41">
        <v>4</v>
      </c>
      <c r="F6" s="63" t="s">
        <v>55</v>
      </c>
      <c r="G6" s="64">
        <v>44156</v>
      </c>
    </row>
    <row r="7" spans="1:7" ht="15" customHeight="1" x14ac:dyDescent="0.25">
      <c r="A7" s="52"/>
      <c r="B7" s="42">
        <f>översikt!B17</f>
        <v>4</v>
      </c>
      <c r="C7" s="66" t="str">
        <f>översikt!C17</f>
        <v>Dammråttan Doris</v>
      </c>
      <c r="D7" s="41">
        <v>3</v>
      </c>
      <c r="E7" s="41">
        <v>4</v>
      </c>
    </row>
    <row r="8" spans="1:7" ht="15" customHeight="1" x14ac:dyDescent="0.25">
      <c r="B8" s="42">
        <f>översikt!B18</f>
        <v>5</v>
      </c>
      <c r="C8" s="66" t="str">
        <f>översikt!C18</f>
        <v>Eldflugan Ella</v>
      </c>
      <c r="D8" s="41">
        <v>3</v>
      </c>
      <c r="E8" s="41">
        <v>4</v>
      </c>
      <c r="F8" s="70" t="s">
        <v>50</v>
      </c>
    </row>
    <row r="9" spans="1:7" ht="15" customHeight="1" x14ac:dyDescent="0.25">
      <c r="B9" s="42">
        <f>översikt!B19</f>
        <v>6</v>
      </c>
      <c r="C9" s="66" t="str">
        <f>översikt!C19</f>
        <v>Fästingen Filip</v>
      </c>
      <c r="D9" s="41">
        <v>3</v>
      </c>
      <c r="E9" s="41">
        <v>4</v>
      </c>
      <c r="F9" s="70" t="s">
        <v>50</v>
      </c>
    </row>
    <row r="10" spans="1:7" ht="15" customHeight="1" x14ac:dyDescent="0.25">
      <c r="B10" s="42">
        <f>översikt!B20</f>
        <v>7</v>
      </c>
      <c r="C10" s="66" t="str">
        <f>översikt!C20</f>
        <v>Gråsuggan Gunhild</v>
      </c>
      <c r="D10" s="41">
        <v>3</v>
      </c>
      <c r="E10" s="41">
        <v>2</v>
      </c>
    </row>
    <row r="11" spans="1:7" ht="15" customHeight="1" x14ac:dyDescent="0.25">
      <c r="B11" s="42">
        <f>översikt!B21</f>
        <v>8</v>
      </c>
      <c r="C11" s="66" t="str">
        <f>översikt!C21</f>
        <v>Humlan Hedvig</v>
      </c>
      <c r="D11" s="41">
        <v>4</v>
      </c>
      <c r="E11" s="41">
        <v>5</v>
      </c>
    </row>
    <row r="12" spans="1:7" ht="15" customHeight="1" x14ac:dyDescent="0.25">
      <c r="B12" s="42">
        <f>översikt!B22</f>
        <v>9</v>
      </c>
      <c r="C12" s="66" t="str">
        <f>översikt!C22</f>
        <v>Isbjörnen Inga</v>
      </c>
      <c r="D12" s="41">
        <v>4</v>
      </c>
      <c r="E12" s="41">
        <v>4</v>
      </c>
    </row>
    <row r="13" spans="1:7" ht="15" customHeight="1" x14ac:dyDescent="0.25">
      <c r="B13" s="42">
        <f>översikt!B23</f>
        <v>10</v>
      </c>
      <c r="C13" s="66" t="str">
        <f>översikt!C23</f>
        <v>Järven Jens</v>
      </c>
      <c r="D13" s="41">
        <v>2</v>
      </c>
      <c r="E13" s="41">
        <v>4</v>
      </c>
    </row>
    <row r="14" spans="1:7" ht="15" customHeight="1" x14ac:dyDescent="0.25">
      <c r="B14" s="42">
        <f>översikt!B24</f>
        <v>11</v>
      </c>
      <c r="C14" s="66" t="str">
        <f>översikt!C24</f>
        <v>Krokofanten Klara</v>
      </c>
      <c r="D14" s="41">
        <v>3</v>
      </c>
      <c r="E14" s="41">
        <v>4</v>
      </c>
    </row>
    <row r="15" spans="1:7" ht="15" customHeight="1" x14ac:dyDescent="0.25">
      <c r="B15" s="42">
        <f>översikt!B25</f>
        <v>12</v>
      </c>
      <c r="C15" s="66" t="str">
        <f>översikt!C25</f>
        <v>Laxen Lillemor</v>
      </c>
      <c r="D15" s="41">
        <v>3</v>
      </c>
      <c r="E15" s="41">
        <v>4</v>
      </c>
    </row>
    <row r="16" spans="1:7" ht="15" customHeight="1" x14ac:dyDescent="0.25">
      <c r="B16" s="42">
        <f>översikt!B26</f>
        <v>13</v>
      </c>
      <c r="C16" s="66" t="str">
        <f>översikt!C26</f>
        <v>Mullvaden Melker</v>
      </c>
      <c r="D16" s="41">
        <v>4</v>
      </c>
      <c r="E16" s="41">
        <v>4</v>
      </c>
    </row>
    <row r="17" spans="2:5" ht="15" customHeight="1" x14ac:dyDescent="0.25">
      <c r="B17" s="42">
        <f>översikt!B27</f>
        <v>14</v>
      </c>
      <c r="C17" s="66" t="str">
        <f>översikt!C27</f>
        <v>Noshörningen Nathan</v>
      </c>
      <c r="D17" s="41">
        <v>1</v>
      </c>
      <c r="E17" s="41">
        <v>2</v>
      </c>
    </row>
    <row r="18" spans="2:5" ht="15" customHeight="1" x14ac:dyDescent="0.25">
      <c r="B18" s="42">
        <f>översikt!B28</f>
        <v>15</v>
      </c>
      <c r="C18" s="66" t="str">
        <f>översikt!C28</f>
        <v>Ormvråken Ofelia</v>
      </c>
      <c r="D18" s="41">
        <v>2</v>
      </c>
      <c r="E18" s="41">
        <v>4</v>
      </c>
    </row>
    <row r="19" spans="2:5" ht="15" customHeight="1" x14ac:dyDescent="0.25">
      <c r="B19" s="42">
        <f>översikt!B29</f>
        <v>16</v>
      </c>
      <c r="C19" s="66" t="str">
        <f>översikt!C29</f>
        <v>Pirayan Petronella</v>
      </c>
      <c r="D19" s="41">
        <v>3</v>
      </c>
      <c r="E19" s="41">
        <v>4</v>
      </c>
    </row>
    <row r="20" spans="2:5" ht="15" customHeight="1" x14ac:dyDescent="0.25">
      <c r="B20" s="42">
        <f>översikt!B30</f>
        <v>17</v>
      </c>
      <c r="C20" s="66" t="str">
        <f>översikt!C30</f>
        <v>Räkan Rut</v>
      </c>
      <c r="D20" s="41">
        <v>3</v>
      </c>
      <c r="E20" s="41">
        <v>4</v>
      </c>
    </row>
    <row r="21" spans="2:5" ht="15" customHeight="1" x14ac:dyDescent="0.25">
      <c r="B21" s="42">
        <f>översikt!B31</f>
        <v>18</v>
      </c>
      <c r="C21" s="66" t="str">
        <f>översikt!C31</f>
        <v>Sjöhästen Sussie</v>
      </c>
      <c r="D21" s="41">
        <v>2</v>
      </c>
      <c r="E21" s="41">
        <v>4</v>
      </c>
    </row>
    <row r="22" spans="2:5" ht="15" customHeight="1" x14ac:dyDescent="0.25">
      <c r="B22" s="42">
        <f>översikt!B32</f>
        <v>19</v>
      </c>
      <c r="C22" s="66" t="str">
        <f>översikt!C32</f>
        <v>Tvestjärten Tanja</v>
      </c>
      <c r="D22" s="41">
        <v>3</v>
      </c>
      <c r="E22" s="41">
        <v>4</v>
      </c>
    </row>
    <row r="23" spans="2:5" ht="15" customHeight="1" x14ac:dyDescent="0.25">
      <c r="B23" s="42">
        <f>översikt!B33</f>
        <v>20</v>
      </c>
      <c r="C23" s="66" t="str">
        <f>översikt!C33</f>
        <v>Ugglan Ulla</v>
      </c>
      <c r="D23" s="41">
        <v>4</v>
      </c>
      <c r="E23" s="41">
        <v>4</v>
      </c>
    </row>
    <row r="24" spans="2:5" ht="15" customHeight="1" x14ac:dyDescent="0.25">
      <c r="B24" s="42">
        <f>översikt!B34</f>
        <v>21</v>
      </c>
      <c r="C24" s="66" t="str">
        <f>översikt!C34</f>
        <v>Valrossen Valter</v>
      </c>
      <c r="D24" s="41">
        <v>3</v>
      </c>
      <c r="E24" s="41">
        <v>4</v>
      </c>
    </row>
    <row r="25" spans="2:5" ht="15" customHeight="1" x14ac:dyDescent="0.25">
      <c r="B25" s="42">
        <f>översikt!B35</f>
        <v>22</v>
      </c>
      <c r="C25" s="66" t="str">
        <f>översikt!C35</f>
        <v>Yllefåret Yilmaz</v>
      </c>
      <c r="D25" s="41">
        <v>4</v>
      </c>
      <c r="E25" s="41">
        <v>4</v>
      </c>
    </row>
    <row r="26" spans="2:5" ht="15" customHeight="1" x14ac:dyDescent="0.25">
      <c r="B26" s="42">
        <f>översikt!B36</f>
        <v>23</v>
      </c>
      <c r="C26" s="66" t="str">
        <f>översikt!C36</f>
        <v>Yrhättan Ylva</v>
      </c>
      <c r="D26" s="41">
        <v>3</v>
      </c>
      <c r="E26" s="41">
        <v>4</v>
      </c>
    </row>
    <row r="27" spans="2:5" ht="15" customHeight="1" x14ac:dyDescent="0.25">
      <c r="B27" s="42">
        <f>översikt!B37</f>
        <v>24</v>
      </c>
      <c r="C27" s="66" t="str">
        <f>översikt!C37</f>
        <v>Zebran Zebastian</v>
      </c>
      <c r="D27" s="41">
        <v>5</v>
      </c>
      <c r="E27" s="41">
        <v>5</v>
      </c>
    </row>
    <row r="28" spans="2:5" ht="15" customHeight="1" x14ac:dyDescent="0.25">
      <c r="B28" s="42">
        <f>översikt!B38</f>
        <v>25</v>
      </c>
      <c r="C28" s="66" t="str">
        <f>översikt!C38</f>
        <v>Zeloten Zlatan</v>
      </c>
      <c r="D28" s="41">
        <v>3</v>
      </c>
      <c r="E28" s="41">
        <v>4</v>
      </c>
    </row>
    <row r="29" spans="2:5" ht="15" customHeight="1" x14ac:dyDescent="0.25">
      <c r="B29" s="42">
        <f>översikt!B39</f>
        <v>26</v>
      </c>
      <c r="C29" s="66" t="str">
        <f>översikt!C39</f>
        <v>Åkersorken Åke</v>
      </c>
      <c r="D29" s="41">
        <v>3</v>
      </c>
      <c r="E29" s="41">
        <v>4</v>
      </c>
    </row>
    <row r="30" spans="2:5" ht="15" customHeight="1" x14ac:dyDescent="0.25">
      <c r="B30" s="42">
        <f>översikt!B40</f>
        <v>27</v>
      </c>
      <c r="C30" s="66" t="str">
        <f>översikt!C40</f>
        <v>Älgen Äskil</v>
      </c>
      <c r="D30" s="41">
        <v>3</v>
      </c>
      <c r="E30" s="41">
        <v>2</v>
      </c>
    </row>
    <row r="31" spans="2:5" ht="15" customHeight="1" x14ac:dyDescent="0.25">
      <c r="B31" s="42">
        <f>översikt!B41</f>
        <v>28</v>
      </c>
      <c r="C31" s="66" t="str">
        <f>översikt!C41</f>
        <v>Örnen Örjan</v>
      </c>
      <c r="D31" s="41">
        <v>3</v>
      </c>
      <c r="E31" s="41">
        <v>4</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35" priority="2" operator="notEqual">
      <formula>$B$1</formula>
    </cfRule>
  </conditionalFormatting>
  <conditionalFormatting sqref="E4:E31">
    <cfRule type="cellIs" dxfId="34"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0D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G34"/>
  <sheetViews>
    <sheetView showZeros="0" workbookViewId="0">
      <selection activeCell="G4" sqref="G4"/>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72</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4</v>
      </c>
      <c r="E4" s="41">
        <v>5</v>
      </c>
      <c r="F4" s="63" t="s">
        <v>54</v>
      </c>
      <c r="G4" s="64" t="s">
        <v>116</v>
      </c>
    </row>
    <row r="5" spans="1:7" ht="15" customHeight="1" x14ac:dyDescent="0.25">
      <c r="B5" s="42">
        <f>översikt!B15</f>
        <v>2</v>
      </c>
      <c r="C5" s="66" t="str">
        <f>översikt!C15</f>
        <v>Bävern Bengt</v>
      </c>
      <c r="D5" s="41">
        <v>4</v>
      </c>
      <c r="E5" s="41">
        <v>3</v>
      </c>
    </row>
    <row r="6" spans="1:7" ht="15" customHeight="1" x14ac:dyDescent="0.25">
      <c r="B6" s="42">
        <f>översikt!B16</f>
        <v>3</v>
      </c>
      <c r="C6" s="66" t="str">
        <f>översikt!C16</f>
        <v>Chimpansen Charlotte</v>
      </c>
      <c r="D6" s="41">
        <v>2</v>
      </c>
      <c r="E6" s="41">
        <v>2</v>
      </c>
      <c r="F6" s="63" t="s">
        <v>55</v>
      </c>
      <c r="G6" s="64">
        <v>44162</v>
      </c>
    </row>
    <row r="7" spans="1:7" ht="15" customHeight="1" x14ac:dyDescent="0.25">
      <c r="A7" s="52"/>
      <c r="B7" s="42">
        <f>översikt!B17</f>
        <v>4</v>
      </c>
      <c r="C7" s="66" t="str">
        <f>översikt!C17</f>
        <v>Dammråttan Doris</v>
      </c>
      <c r="D7" s="41">
        <v>2</v>
      </c>
      <c r="E7" s="41">
        <v>2</v>
      </c>
    </row>
    <row r="8" spans="1:7" ht="15" customHeight="1" x14ac:dyDescent="0.25">
      <c r="B8" s="42">
        <f>översikt!B18</f>
        <v>5</v>
      </c>
      <c r="C8" s="66" t="str">
        <f>översikt!C18</f>
        <v>Eldflugan Ella</v>
      </c>
      <c r="D8" s="41">
        <v>3</v>
      </c>
      <c r="E8" s="41">
        <v>3</v>
      </c>
      <c r="F8" s="70" t="s">
        <v>50</v>
      </c>
    </row>
    <row r="9" spans="1:7" ht="15" customHeight="1" x14ac:dyDescent="0.25">
      <c r="B9" s="42">
        <f>översikt!B19</f>
        <v>6</v>
      </c>
      <c r="C9" s="66" t="str">
        <f>översikt!C19</f>
        <v>Fästingen Filip</v>
      </c>
      <c r="D9" s="41">
        <v>4</v>
      </c>
      <c r="E9" s="41">
        <v>4</v>
      </c>
      <c r="F9" s="70" t="s">
        <v>50</v>
      </c>
    </row>
    <row r="10" spans="1:7" ht="15" customHeight="1" x14ac:dyDescent="0.25">
      <c r="B10" s="42">
        <f>översikt!B20</f>
        <v>7</v>
      </c>
      <c r="C10" s="66" t="str">
        <f>översikt!C20</f>
        <v>Gråsuggan Gunhild</v>
      </c>
      <c r="D10" s="41">
        <v>3</v>
      </c>
      <c r="E10" s="41">
        <v>3</v>
      </c>
    </row>
    <row r="11" spans="1:7" ht="15" customHeight="1" x14ac:dyDescent="0.25">
      <c r="B11" s="42">
        <f>översikt!B21</f>
        <v>8</v>
      </c>
      <c r="C11" s="66" t="str">
        <f>översikt!C21</f>
        <v>Humlan Hedvig</v>
      </c>
      <c r="D11" s="41">
        <v>3</v>
      </c>
      <c r="E11" s="41">
        <v>3</v>
      </c>
    </row>
    <row r="12" spans="1:7" ht="15" customHeight="1" x14ac:dyDescent="0.25">
      <c r="B12" s="42">
        <f>översikt!B22</f>
        <v>9</v>
      </c>
      <c r="C12" s="66" t="str">
        <f>översikt!C22</f>
        <v>Isbjörnen Inga</v>
      </c>
      <c r="D12" s="41">
        <v>2</v>
      </c>
      <c r="E12" s="41">
        <v>2</v>
      </c>
    </row>
    <row r="13" spans="1:7" ht="15" customHeight="1" x14ac:dyDescent="0.25">
      <c r="B13" s="42">
        <f>översikt!B23</f>
        <v>10</v>
      </c>
      <c r="C13" s="66" t="str">
        <f>översikt!C23</f>
        <v>Järven Jens</v>
      </c>
      <c r="D13" s="41">
        <v>5</v>
      </c>
      <c r="E13" s="41">
        <v>5</v>
      </c>
    </row>
    <row r="14" spans="1:7" ht="15" customHeight="1" x14ac:dyDescent="0.25">
      <c r="B14" s="42">
        <f>översikt!B24</f>
        <v>11</v>
      </c>
      <c r="C14" s="66" t="str">
        <f>översikt!C24</f>
        <v>Krokofanten Klara</v>
      </c>
      <c r="D14" s="41">
        <v>3</v>
      </c>
      <c r="E14" s="41">
        <v>3</v>
      </c>
    </row>
    <row r="15" spans="1:7" ht="15" customHeight="1" x14ac:dyDescent="0.25">
      <c r="B15" s="42">
        <f>översikt!B25</f>
        <v>12</v>
      </c>
      <c r="C15" s="66" t="str">
        <f>översikt!C25</f>
        <v>Laxen Lillemor</v>
      </c>
      <c r="D15" s="41">
        <v>2</v>
      </c>
      <c r="E15" s="41">
        <v>2</v>
      </c>
    </row>
    <row r="16" spans="1:7" ht="15" customHeight="1" x14ac:dyDescent="0.25">
      <c r="B16" s="42">
        <f>översikt!B26</f>
        <v>13</v>
      </c>
      <c r="C16" s="66" t="str">
        <f>översikt!C26</f>
        <v>Mullvaden Melker</v>
      </c>
      <c r="D16" s="41">
        <v>4</v>
      </c>
      <c r="E16" s="41">
        <v>5</v>
      </c>
    </row>
    <row r="17" spans="2:5" ht="15" customHeight="1" x14ac:dyDescent="0.25">
      <c r="B17" s="42">
        <f>översikt!B27</f>
        <v>14</v>
      </c>
      <c r="C17" s="66" t="str">
        <f>översikt!C27</f>
        <v>Noshörningen Nathan</v>
      </c>
      <c r="D17" s="41">
        <v>4</v>
      </c>
      <c r="E17" s="41">
        <v>4</v>
      </c>
    </row>
    <row r="18" spans="2:5" ht="15" customHeight="1" x14ac:dyDescent="0.25">
      <c r="B18" s="42">
        <f>översikt!B28</f>
        <v>15</v>
      </c>
      <c r="C18" s="66" t="str">
        <f>översikt!C28</f>
        <v>Ormvråken Ofelia</v>
      </c>
      <c r="D18" s="41">
        <v>3</v>
      </c>
      <c r="E18" s="41">
        <v>3</v>
      </c>
    </row>
    <row r="19" spans="2:5" ht="15" customHeight="1" x14ac:dyDescent="0.25">
      <c r="B19" s="42">
        <f>översikt!B29</f>
        <v>16</v>
      </c>
      <c r="C19" s="66" t="str">
        <f>översikt!C29</f>
        <v>Pirayan Petronella</v>
      </c>
      <c r="D19" s="41">
        <v>2</v>
      </c>
      <c r="E19" s="41">
        <v>2</v>
      </c>
    </row>
    <row r="20" spans="2:5" ht="15" customHeight="1" x14ac:dyDescent="0.25">
      <c r="B20" s="42">
        <f>översikt!B30</f>
        <v>17</v>
      </c>
      <c r="C20" s="66" t="str">
        <f>översikt!C30</f>
        <v>Räkan Rut</v>
      </c>
      <c r="D20" s="41">
        <v>1</v>
      </c>
      <c r="E20" s="41">
        <v>3</v>
      </c>
    </row>
    <row r="21" spans="2:5" ht="15" customHeight="1" x14ac:dyDescent="0.25">
      <c r="B21" s="42">
        <f>översikt!B31</f>
        <v>18</v>
      </c>
      <c r="C21" s="66" t="str">
        <f>översikt!C31</f>
        <v>Sjöhästen Sussie</v>
      </c>
      <c r="D21" s="41">
        <v>3</v>
      </c>
      <c r="E21" s="41">
        <v>3</v>
      </c>
    </row>
    <row r="22" spans="2:5" ht="15" customHeight="1" x14ac:dyDescent="0.25">
      <c r="B22" s="42">
        <f>översikt!B32</f>
        <v>19</v>
      </c>
      <c r="C22" s="66" t="str">
        <f>översikt!C32</f>
        <v>Tvestjärten Tanja</v>
      </c>
      <c r="D22" s="41">
        <v>2</v>
      </c>
      <c r="E22" s="41">
        <v>2</v>
      </c>
    </row>
    <row r="23" spans="2:5" ht="15" customHeight="1" x14ac:dyDescent="0.25">
      <c r="B23" s="42">
        <f>översikt!B33</f>
        <v>20</v>
      </c>
      <c r="C23" s="66" t="str">
        <f>översikt!C33</f>
        <v>Ugglan Ulla</v>
      </c>
      <c r="D23" s="41">
        <v>3</v>
      </c>
      <c r="E23" s="41">
        <v>1</v>
      </c>
    </row>
    <row r="24" spans="2:5" ht="15" customHeight="1" x14ac:dyDescent="0.25">
      <c r="B24" s="42">
        <f>översikt!B34</f>
        <v>21</v>
      </c>
      <c r="C24" s="66" t="str">
        <f>översikt!C34</f>
        <v>Valrossen Valter</v>
      </c>
      <c r="D24" s="41">
        <v>5</v>
      </c>
      <c r="E24" s="41">
        <v>4</v>
      </c>
    </row>
    <row r="25" spans="2:5" ht="15" customHeight="1" x14ac:dyDescent="0.25">
      <c r="B25" s="42">
        <f>översikt!B35</f>
        <v>22</v>
      </c>
      <c r="C25" s="66" t="str">
        <f>översikt!C35</f>
        <v>Yllefåret Yilmaz</v>
      </c>
      <c r="D25" s="41">
        <v>3</v>
      </c>
      <c r="E25" s="41">
        <v>3</v>
      </c>
    </row>
    <row r="26" spans="2:5" ht="15" customHeight="1" x14ac:dyDescent="0.25">
      <c r="B26" s="42">
        <f>översikt!B36</f>
        <v>23</v>
      </c>
      <c r="C26" s="66" t="str">
        <f>översikt!C36</f>
        <v>Yrhättan Ylva</v>
      </c>
      <c r="D26" s="41">
        <v>4</v>
      </c>
      <c r="E26" s="41">
        <v>4</v>
      </c>
    </row>
    <row r="27" spans="2:5" ht="15" customHeight="1" x14ac:dyDescent="0.25">
      <c r="B27" s="42">
        <f>översikt!B37</f>
        <v>24</v>
      </c>
      <c r="C27" s="66" t="str">
        <f>översikt!C37</f>
        <v>Zebran Zebastian</v>
      </c>
      <c r="D27" s="41">
        <v>4</v>
      </c>
      <c r="E27" s="41">
        <v>4</v>
      </c>
    </row>
    <row r="28" spans="2:5" ht="15" customHeight="1" x14ac:dyDescent="0.25">
      <c r="B28" s="42">
        <f>översikt!B38</f>
        <v>25</v>
      </c>
      <c r="C28" s="66" t="str">
        <f>översikt!C38</f>
        <v>Zeloten Zlatan</v>
      </c>
      <c r="D28" s="41">
        <v>5</v>
      </c>
      <c r="E28" s="41">
        <v>5</v>
      </c>
    </row>
    <row r="29" spans="2:5" ht="15" customHeight="1" x14ac:dyDescent="0.25">
      <c r="B29" s="42">
        <f>översikt!B39</f>
        <v>26</v>
      </c>
      <c r="C29" s="66" t="str">
        <f>översikt!C39</f>
        <v>Åkersorken Åke</v>
      </c>
      <c r="D29" s="41">
        <v>4</v>
      </c>
      <c r="E29" s="41">
        <v>4</v>
      </c>
    </row>
    <row r="30" spans="2:5" ht="15" customHeight="1" x14ac:dyDescent="0.25">
      <c r="B30" s="42">
        <f>översikt!B40</f>
        <v>27</v>
      </c>
      <c r="C30" s="66" t="str">
        <f>översikt!C40</f>
        <v>Älgen Äskil</v>
      </c>
      <c r="D30" s="41">
        <v>5</v>
      </c>
      <c r="E30" s="41">
        <v>4</v>
      </c>
    </row>
    <row r="31" spans="2:5" ht="15" customHeight="1" x14ac:dyDescent="0.25">
      <c r="B31" s="42">
        <f>översikt!B41</f>
        <v>28</v>
      </c>
      <c r="C31" s="66" t="str">
        <f>översikt!C41</f>
        <v>Örnen Örjan</v>
      </c>
      <c r="D31" s="41">
        <v>4</v>
      </c>
      <c r="E31" s="41">
        <v>5</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33" priority="3" operator="notEqual">
      <formula>$B$1</formula>
    </cfRule>
  </conditionalFormatting>
  <conditionalFormatting sqref="E4:E31">
    <cfRule type="cellIs" dxfId="32"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0E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G34"/>
  <sheetViews>
    <sheetView showZeros="0" workbookViewId="0">
      <selection activeCell="G6" sqref="G6"/>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25</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4</v>
      </c>
      <c r="F4" s="63" t="s">
        <v>54</v>
      </c>
      <c r="G4" s="64" t="s">
        <v>113</v>
      </c>
    </row>
    <row r="5" spans="1:7" ht="15" customHeight="1" x14ac:dyDescent="0.25">
      <c r="B5" s="42">
        <f>översikt!B15</f>
        <v>2</v>
      </c>
      <c r="C5" s="66" t="str">
        <f>översikt!C15</f>
        <v>Bävern Bengt</v>
      </c>
      <c r="D5" s="41">
        <v>3</v>
      </c>
      <c r="E5" s="41">
        <v>4</v>
      </c>
    </row>
    <row r="6" spans="1:7" ht="15" customHeight="1" x14ac:dyDescent="0.25">
      <c r="B6" s="42">
        <f>översikt!B16</f>
        <v>3</v>
      </c>
      <c r="C6" s="66" t="str">
        <f>översikt!C16</f>
        <v>Chimpansen Charlotte</v>
      </c>
      <c r="D6" s="41">
        <v>3</v>
      </c>
      <c r="E6" s="41">
        <v>3</v>
      </c>
      <c r="F6" s="63" t="s">
        <v>55</v>
      </c>
      <c r="G6" s="64">
        <v>44159</v>
      </c>
    </row>
    <row r="7" spans="1:7" ht="15" customHeight="1" x14ac:dyDescent="0.25">
      <c r="A7" s="52"/>
      <c r="B7" s="42">
        <f>översikt!B17</f>
        <v>4</v>
      </c>
      <c r="C7" s="66" t="str">
        <f>översikt!C17</f>
        <v>Dammråttan Doris</v>
      </c>
      <c r="D7" s="41">
        <v>3</v>
      </c>
      <c r="E7" s="41">
        <v>3</v>
      </c>
    </row>
    <row r="8" spans="1:7" ht="15" customHeight="1" x14ac:dyDescent="0.25">
      <c r="B8" s="42">
        <f>översikt!B18</f>
        <v>5</v>
      </c>
      <c r="C8" s="66" t="str">
        <f>översikt!C18</f>
        <v>Eldflugan Ella</v>
      </c>
      <c r="D8" s="41">
        <v>5</v>
      </c>
      <c r="E8" s="41">
        <v>2</v>
      </c>
      <c r="F8" s="70" t="s">
        <v>50</v>
      </c>
    </row>
    <row r="9" spans="1:7" ht="15" customHeight="1" x14ac:dyDescent="0.25">
      <c r="B9" s="42">
        <f>översikt!B19</f>
        <v>6</v>
      </c>
      <c r="C9" s="66" t="str">
        <f>översikt!C19</f>
        <v>Fästingen Filip</v>
      </c>
      <c r="D9" s="41">
        <v>4</v>
      </c>
      <c r="E9" s="41">
        <v>3</v>
      </c>
      <c r="F9" s="70" t="s">
        <v>50</v>
      </c>
    </row>
    <row r="10" spans="1:7" ht="15" customHeight="1" x14ac:dyDescent="0.25">
      <c r="B10" s="42">
        <f>översikt!B20</f>
        <v>7</v>
      </c>
      <c r="C10" s="66" t="str">
        <f>översikt!C20</f>
        <v>Gråsuggan Gunhild</v>
      </c>
      <c r="D10" s="41">
        <v>3</v>
      </c>
      <c r="E10" s="41">
        <v>3</v>
      </c>
    </row>
    <row r="11" spans="1:7" ht="15" customHeight="1" x14ac:dyDescent="0.25">
      <c r="B11" s="42">
        <f>översikt!B21</f>
        <v>8</v>
      </c>
      <c r="C11" s="66" t="str">
        <f>översikt!C21</f>
        <v>Humlan Hedvig</v>
      </c>
      <c r="D11" s="41">
        <v>5</v>
      </c>
      <c r="E11" s="41">
        <v>3</v>
      </c>
    </row>
    <row r="12" spans="1:7" ht="15" customHeight="1" x14ac:dyDescent="0.25">
      <c r="B12" s="42">
        <f>översikt!B22</f>
        <v>9</v>
      </c>
      <c r="C12" s="66" t="str">
        <f>översikt!C22</f>
        <v>Isbjörnen Inga</v>
      </c>
      <c r="D12" s="41">
        <v>3</v>
      </c>
      <c r="E12" s="41">
        <v>3</v>
      </c>
    </row>
    <row r="13" spans="1:7" ht="15" customHeight="1" x14ac:dyDescent="0.25">
      <c r="B13" s="42">
        <f>översikt!B23</f>
        <v>10</v>
      </c>
      <c r="C13" s="66" t="str">
        <f>översikt!C23</f>
        <v>Järven Jens</v>
      </c>
      <c r="D13" s="41">
        <v>3</v>
      </c>
      <c r="E13" s="41">
        <v>4</v>
      </c>
    </row>
    <row r="14" spans="1:7" ht="15" customHeight="1" x14ac:dyDescent="0.25">
      <c r="B14" s="42">
        <f>översikt!B24</f>
        <v>11</v>
      </c>
      <c r="C14" s="66" t="str">
        <f>översikt!C24</f>
        <v>Krokofanten Klara</v>
      </c>
      <c r="D14" s="41">
        <v>3</v>
      </c>
      <c r="E14" s="41">
        <v>3</v>
      </c>
    </row>
    <row r="15" spans="1:7" ht="15" customHeight="1" x14ac:dyDescent="0.25">
      <c r="B15" s="42">
        <f>översikt!B25</f>
        <v>12</v>
      </c>
      <c r="C15" s="66" t="str">
        <f>översikt!C25</f>
        <v>Laxen Lillemor</v>
      </c>
      <c r="D15" s="41">
        <v>4</v>
      </c>
      <c r="E15" s="41">
        <v>4</v>
      </c>
    </row>
    <row r="16" spans="1:7" ht="15" customHeight="1" x14ac:dyDescent="0.25">
      <c r="B16" s="42">
        <f>översikt!B26</f>
        <v>13</v>
      </c>
      <c r="C16" s="66" t="str">
        <f>översikt!C26</f>
        <v>Mullvaden Melker</v>
      </c>
      <c r="D16" s="41">
        <v>3</v>
      </c>
      <c r="E16" s="41">
        <v>4</v>
      </c>
    </row>
    <row r="17" spans="2:5" ht="15" customHeight="1" x14ac:dyDescent="0.25">
      <c r="B17" s="42">
        <f>översikt!B27</f>
        <v>14</v>
      </c>
      <c r="C17" s="66" t="str">
        <f>översikt!C27</f>
        <v>Noshörningen Nathan</v>
      </c>
      <c r="D17" s="41">
        <v>1</v>
      </c>
      <c r="E17" s="41">
        <v>3</v>
      </c>
    </row>
    <row r="18" spans="2:5" ht="15" customHeight="1" x14ac:dyDescent="0.25">
      <c r="B18" s="42">
        <f>översikt!B28</f>
        <v>15</v>
      </c>
      <c r="C18" s="66" t="str">
        <f>översikt!C28</f>
        <v>Ormvråken Ofelia</v>
      </c>
      <c r="D18" s="41">
        <v>2</v>
      </c>
      <c r="E18" s="41">
        <v>3</v>
      </c>
    </row>
    <row r="19" spans="2:5" ht="15" customHeight="1" x14ac:dyDescent="0.25">
      <c r="B19" s="42">
        <f>översikt!B29</f>
        <v>16</v>
      </c>
      <c r="C19" s="66" t="str">
        <f>översikt!C29</f>
        <v>Pirayan Petronella</v>
      </c>
      <c r="D19" s="41">
        <v>3</v>
      </c>
      <c r="E19" s="41">
        <v>3</v>
      </c>
    </row>
    <row r="20" spans="2:5" ht="15" customHeight="1" x14ac:dyDescent="0.25">
      <c r="B20" s="42">
        <f>översikt!B30</f>
        <v>17</v>
      </c>
      <c r="C20" s="66" t="str">
        <f>översikt!C30</f>
        <v>Räkan Rut</v>
      </c>
      <c r="D20" s="41">
        <v>3</v>
      </c>
      <c r="E20" s="41">
        <v>2</v>
      </c>
    </row>
    <row r="21" spans="2:5" ht="15" customHeight="1" x14ac:dyDescent="0.25">
      <c r="B21" s="42">
        <f>översikt!B31</f>
        <v>18</v>
      </c>
      <c r="C21" s="66" t="str">
        <f>översikt!C31</f>
        <v>Sjöhästen Sussie</v>
      </c>
      <c r="D21" s="41">
        <v>3</v>
      </c>
      <c r="E21" s="41">
        <v>3</v>
      </c>
    </row>
    <row r="22" spans="2:5" ht="15" customHeight="1" x14ac:dyDescent="0.25">
      <c r="B22" s="42">
        <f>översikt!B32</f>
        <v>19</v>
      </c>
      <c r="C22" s="66" t="str">
        <f>översikt!C32</f>
        <v>Tvestjärten Tanja</v>
      </c>
      <c r="D22" s="41">
        <v>2</v>
      </c>
      <c r="E22" s="41">
        <v>1</v>
      </c>
    </row>
    <row r="23" spans="2:5" ht="15" customHeight="1" x14ac:dyDescent="0.25">
      <c r="B23" s="42">
        <f>översikt!B33</f>
        <v>20</v>
      </c>
      <c r="C23" s="66" t="str">
        <f>översikt!C33</f>
        <v>Ugglan Ulla</v>
      </c>
      <c r="D23" s="41">
        <v>4</v>
      </c>
      <c r="E23" s="41">
        <v>3</v>
      </c>
    </row>
    <row r="24" spans="2:5" ht="15" customHeight="1" x14ac:dyDescent="0.25">
      <c r="B24" s="42">
        <f>översikt!B34</f>
        <v>21</v>
      </c>
      <c r="C24" s="66" t="str">
        <f>översikt!C34</f>
        <v>Valrossen Valter</v>
      </c>
      <c r="D24" s="41">
        <v>3</v>
      </c>
      <c r="E24" s="41">
        <v>3</v>
      </c>
    </row>
    <row r="25" spans="2:5" ht="15" customHeight="1" x14ac:dyDescent="0.25">
      <c r="B25" s="42">
        <f>översikt!B35</f>
        <v>22</v>
      </c>
      <c r="C25" s="66" t="str">
        <f>översikt!C35</f>
        <v>Yllefåret Yilmaz</v>
      </c>
      <c r="D25" s="41">
        <v>5</v>
      </c>
      <c r="E25" s="41">
        <v>2</v>
      </c>
    </row>
    <row r="26" spans="2:5" ht="15" customHeight="1" x14ac:dyDescent="0.25">
      <c r="B26" s="42">
        <f>översikt!B36</f>
        <v>23</v>
      </c>
      <c r="C26" s="66" t="str">
        <f>översikt!C36</f>
        <v>Yrhättan Ylva</v>
      </c>
      <c r="D26" s="41">
        <v>4</v>
      </c>
      <c r="E26" s="41">
        <v>3</v>
      </c>
    </row>
    <row r="27" spans="2:5" ht="15" customHeight="1" x14ac:dyDescent="0.25">
      <c r="B27" s="42">
        <f>översikt!B37</f>
        <v>24</v>
      </c>
      <c r="C27" s="66" t="str">
        <f>översikt!C37</f>
        <v>Zebran Zebastian</v>
      </c>
      <c r="D27" s="41">
        <v>3</v>
      </c>
      <c r="E27" s="41">
        <v>5</v>
      </c>
    </row>
    <row r="28" spans="2:5" ht="15" customHeight="1" x14ac:dyDescent="0.25">
      <c r="B28" s="42">
        <f>översikt!B38</f>
        <v>25</v>
      </c>
      <c r="C28" s="66" t="str">
        <f>översikt!C38</f>
        <v>Zeloten Zlatan</v>
      </c>
      <c r="D28" s="41">
        <v>4</v>
      </c>
      <c r="E28" s="41">
        <v>3</v>
      </c>
    </row>
    <row r="29" spans="2:5" ht="15" customHeight="1" x14ac:dyDescent="0.25">
      <c r="B29" s="42">
        <f>översikt!B39</f>
        <v>26</v>
      </c>
      <c r="C29" s="66" t="str">
        <f>översikt!C39</f>
        <v>Åkersorken Åke</v>
      </c>
      <c r="D29" s="41">
        <v>2</v>
      </c>
      <c r="E29" s="41">
        <v>2</v>
      </c>
    </row>
    <row r="30" spans="2:5" ht="15" customHeight="1" x14ac:dyDescent="0.25">
      <c r="B30" s="42">
        <f>översikt!B40</f>
        <v>27</v>
      </c>
      <c r="C30" s="66" t="str">
        <f>översikt!C40</f>
        <v>Älgen Äskil</v>
      </c>
      <c r="D30" s="41">
        <v>3</v>
      </c>
      <c r="E30" s="41">
        <v>2</v>
      </c>
    </row>
    <row r="31" spans="2:5" ht="15" customHeight="1" x14ac:dyDescent="0.25">
      <c r="B31" s="42">
        <f>översikt!B41</f>
        <v>28</v>
      </c>
      <c r="C31" s="66" t="str">
        <f>översikt!C41</f>
        <v>Örnen Örjan</v>
      </c>
      <c r="D31" s="41">
        <v>3</v>
      </c>
      <c r="E31" s="41">
        <v>1</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31" priority="2" operator="notEqual">
      <formula>$B$1</formula>
    </cfRule>
  </conditionalFormatting>
  <conditionalFormatting sqref="E4:E31">
    <cfRule type="cellIs" dxfId="30"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0F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4"/>
  <sheetViews>
    <sheetView showZeros="0" workbookViewId="0">
      <selection activeCell="E10" sqref="E10"/>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26</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2</v>
      </c>
      <c r="E4" s="41">
        <v>4</v>
      </c>
      <c r="F4" s="63" t="s">
        <v>54</v>
      </c>
      <c r="G4" s="64" t="s">
        <v>113</v>
      </c>
    </row>
    <row r="5" spans="1:7" ht="15" customHeight="1" x14ac:dyDescent="0.25">
      <c r="B5" s="42">
        <f>översikt!B15</f>
        <v>2</v>
      </c>
      <c r="C5" s="66" t="str">
        <f>översikt!C15</f>
        <v>Bävern Bengt</v>
      </c>
      <c r="D5" s="41">
        <v>1</v>
      </c>
      <c r="E5" s="41">
        <v>4</v>
      </c>
    </row>
    <row r="6" spans="1:7" ht="15" customHeight="1" x14ac:dyDescent="0.25">
      <c r="B6" s="42">
        <f>översikt!B16</f>
        <v>3</v>
      </c>
      <c r="C6" s="66" t="str">
        <f>översikt!C16</f>
        <v>Chimpansen Charlotte</v>
      </c>
      <c r="D6" s="41">
        <v>2</v>
      </c>
      <c r="E6" s="41">
        <v>3</v>
      </c>
      <c r="F6" s="63" t="s">
        <v>55</v>
      </c>
      <c r="G6" s="64">
        <v>44159</v>
      </c>
    </row>
    <row r="7" spans="1:7" ht="15" customHeight="1" x14ac:dyDescent="0.25">
      <c r="A7" s="52"/>
      <c r="B7" s="42">
        <f>översikt!B17</f>
        <v>4</v>
      </c>
      <c r="C7" s="66" t="str">
        <f>översikt!C17</f>
        <v>Dammråttan Doris</v>
      </c>
      <c r="D7" s="41">
        <v>1</v>
      </c>
      <c r="E7" s="41">
        <v>3</v>
      </c>
    </row>
    <row r="8" spans="1:7" ht="15" customHeight="1" x14ac:dyDescent="0.25">
      <c r="B8" s="42">
        <f>översikt!B18</f>
        <v>5</v>
      </c>
      <c r="C8" s="66" t="str">
        <f>översikt!C18</f>
        <v>Eldflugan Ella</v>
      </c>
      <c r="D8" s="41">
        <v>4</v>
      </c>
      <c r="E8" s="41">
        <v>2</v>
      </c>
      <c r="F8" s="70" t="s">
        <v>50</v>
      </c>
    </row>
    <row r="9" spans="1:7" ht="15" customHeight="1" x14ac:dyDescent="0.25">
      <c r="B9" s="42">
        <f>översikt!B19</f>
        <v>6</v>
      </c>
      <c r="C9" s="66" t="str">
        <f>översikt!C19</f>
        <v>Fästingen Filip</v>
      </c>
      <c r="D9" s="41">
        <v>2</v>
      </c>
      <c r="E9" s="41">
        <v>3</v>
      </c>
      <c r="F9" s="70" t="s">
        <v>50</v>
      </c>
    </row>
    <row r="10" spans="1:7" ht="15" customHeight="1" x14ac:dyDescent="0.25">
      <c r="B10" s="42">
        <f>översikt!B20</f>
        <v>7</v>
      </c>
      <c r="C10" s="66" t="str">
        <f>översikt!C20</f>
        <v>Gråsuggan Gunhild</v>
      </c>
      <c r="D10" s="41">
        <v>4</v>
      </c>
      <c r="E10" s="41">
        <v>2</v>
      </c>
    </row>
    <row r="11" spans="1:7" ht="15" customHeight="1" x14ac:dyDescent="0.25">
      <c r="B11" s="42">
        <f>översikt!B21</f>
        <v>8</v>
      </c>
      <c r="C11" s="66" t="str">
        <f>översikt!C21</f>
        <v>Humlan Hedvig</v>
      </c>
      <c r="D11" s="41">
        <v>5</v>
      </c>
      <c r="E11" s="41">
        <v>3</v>
      </c>
    </row>
    <row r="12" spans="1:7" ht="15" customHeight="1" x14ac:dyDescent="0.25">
      <c r="B12" s="42">
        <f>översikt!B22</f>
        <v>9</v>
      </c>
      <c r="C12" s="66" t="str">
        <f>översikt!C22</f>
        <v>Isbjörnen Inga</v>
      </c>
      <c r="D12" s="41">
        <v>2</v>
      </c>
      <c r="E12" s="41">
        <v>3</v>
      </c>
    </row>
    <row r="13" spans="1:7" ht="15" customHeight="1" x14ac:dyDescent="0.25">
      <c r="B13" s="42">
        <f>översikt!B23</f>
        <v>10</v>
      </c>
      <c r="C13" s="66" t="str">
        <f>översikt!C23</f>
        <v>Järven Jens</v>
      </c>
      <c r="D13" s="41">
        <v>3</v>
      </c>
      <c r="E13" s="41">
        <v>4</v>
      </c>
    </row>
    <row r="14" spans="1:7" ht="15" customHeight="1" x14ac:dyDescent="0.25">
      <c r="B14" s="42">
        <f>översikt!B24</f>
        <v>11</v>
      </c>
      <c r="C14" s="66" t="str">
        <f>översikt!C24</f>
        <v>Krokofanten Klara</v>
      </c>
      <c r="D14" s="41">
        <v>2</v>
      </c>
      <c r="E14" s="41">
        <v>3</v>
      </c>
    </row>
    <row r="15" spans="1:7" ht="15" customHeight="1" x14ac:dyDescent="0.25">
      <c r="B15" s="42">
        <f>översikt!B25</f>
        <v>12</v>
      </c>
      <c r="C15" s="66" t="str">
        <f>översikt!C25</f>
        <v>Laxen Lillemor</v>
      </c>
      <c r="D15" s="41">
        <v>4</v>
      </c>
      <c r="E15" s="41">
        <v>4</v>
      </c>
    </row>
    <row r="16" spans="1:7" ht="15" customHeight="1" x14ac:dyDescent="0.25">
      <c r="B16" s="42">
        <f>översikt!B26</f>
        <v>13</v>
      </c>
      <c r="C16" s="66" t="str">
        <f>översikt!C26</f>
        <v>Mullvaden Melker</v>
      </c>
      <c r="D16" s="41">
        <v>2</v>
      </c>
      <c r="E16" s="41">
        <v>4</v>
      </c>
    </row>
    <row r="17" spans="2:5" ht="15" customHeight="1" x14ac:dyDescent="0.25">
      <c r="B17" s="42">
        <f>översikt!B27</f>
        <v>14</v>
      </c>
      <c r="C17" s="66" t="str">
        <f>översikt!C27</f>
        <v>Noshörningen Nathan</v>
      </c>
      <c r="D17" s="41">
        <v>2</v>
      </c>
      <c r="E17" s="41">
        <v>3</v>
      </c>
    </row>
    <row r="18" spans="2:5" ht="15" customHeight="1" x14ac:dyDescent="0.25">
      <c r="B18" s="42">
        <f>översikt!B28</f>
        <v>15</v>
      </c>
      <c r="C18" s="66" t="str">
        <f>översikt!C28</f>
        <v>Ormvråken Ofelia</v>
      </c>
      <c r="D18" s="41">
        <v>1</v>
      </c>
      <c r="E18" s="41">
        <v>3</v>
      </c>
    </row>
    <row r="19" spans="2:5" ht="15" customHeight="1" x14ac:dyDescent="0.25">
      <c r="B19" s="42">
        <f>översikt!B29</f>
        <v>16</v>
      </c>
      <c r="C19" s="66" t="str">
        <f>översikt!C29</f>
        <v>Pirayan Petronella</v>
      </c>
      <c r="D19" s="41">
        <v>2</v>
      </c>
      <c r="E19" s="41">
        <v>3</v>
      </c>
    </row>
    <row r="20" spans="2:5" ht="15" customHeight="1" x14ac:dyDescent="0.25">
      <c r="B20" s="42">
        <f>översikt!B30</f>
        <v>17</v>
      </c>
      <c r="C20" s="66" t="str">
        <f>översikt!C30</f>
        <v>Räkan Rut</v>
      </c>
      <c r="D20" s="41">
        <v>2</v>
      </c>
      <c r="E20" s="41">
        <v>2</v>
      </c>
    </row>
    <row r="21" spans="2:5" ht="15" customHeight="1" x14ac:dyDescent="0.25">
      <c r="B21" s="42">
        <f>översikt!B31</f>
        <v>18</v>
      </c>
      <c r="C21" s="66" t="str">
        <f>översikt!C31</f>
        <v>Sjöhästen Sussie</v>
      </c>
      <c r="D21" s="41">
        <v>2</v>
      </c>
      <c r="E21" s="41">
        <v>3</v>
      </c>
    </row>
    <row r="22" spans="2:5" ht="15" customHeight="1" x14ac:dyDescent="0.25">
      <c r="B22" s="42">
        <f>översikt!B32</f>
        <v>19</v>
      </c>
      <c r="C22" s="66" t="str">
        <f>översikt!C32</f>
        <v>Tvestjärten Tanja</v>
      </c>
      <c r="D22" s="41">
        <v>1</v>
      </c>
      <c r="E22" s="41">
        <v>1</v>
      </c>
    </row>
    <row r="23" spans="2:5" ht="15" customHeight="1" x14ac:dyDescent="0.25">
      <c r="B23" s="42">
        <f>översikt!B33</f>
        <v>20</v>
      </c>
      <c r="C23" s="66" t="str">
        <f>översikt!C33</f>
        <v>Ugglan Ulla</v>
      </c>
      <c r="D23" s="41">
        <v>5</v>
      </c>
      <c r="E23" s="41">
        <v>3</v>
      </c>
    </row>
    <row r="24" spans="2:5" ht="15" customHeight="1" x14ac:dyDescent="0.25">
      <c r="B24" s="42">
        <f>översikt!B34</f>
        <v>21</v>
      </c>
      <c r="C24" s="66" t="str">
        <f>översikt!C34</f>
        <v>Valrossen Valter</v>
      </c>
      <c r="D24" s="41">
        <v>2</v>
      </c>
      <c r="E24" s="41">
        <v>3</v>
      </c>
    </row>
    <row r="25" spans="2:5" ht="15" customHeight="1" x14ac:dyDescent="0.25">
      <c r="B25" s="42">
        <f>översikt!B35</f>
        <v>22</v>
      </c>
      <c r="C25" s="66" t="str">
        <f>översikt!C35</f>
        <v>Yllefåret Yilmaz</v>
      </c>
      <c r="D25" s="41">
        <v>3</v>
      </c>
      <c r="E25" s="41">
        <v>2</v>
      </c>
    </row>
    <row r="26" spans="2:5" ht="15" customHeight="1" x14ac:dyDescent="0.25">
      <c r="B26" s="42">
        <f>översikt!B36</f>
        <v>23</v>
      </c>
      <c r="C26" s="66" t="str">
        <f>översikt!C36</f>
        <v>Yrhättan Ylva</v>
      </c>
      <c r="D26" s="41">
        <v>3</v>
      </c>
      <c r="E26" s="41">
        <v>3</v>
      </c>
    </row>
    <row r="27" spans="2:5" ht="15" customHeight="1" x14ac:dyDescent="0.25">
      <c r="B27" s="42">
        <f>översikt!B37</f>
        <v>24</v>
      </c>
      <c r="C27" s="66" t="str">
        <f>översikt!C37</f>
        <v>Zebran Zebastian</v>
      </c>
      <c r="D27" s="41">
        <v>2</v>
      </c>
      <c r="E27" s="41">
        <v>5</v>
      </c>
    </row>
    <row r="28" spans="2:5" ht="15" customHeight="1" x14ac:dyDescent="0.25">
      <c r="B28" s="42">
        <f>översikt!B38</f>
        <v>25</v>
      </c>
      <c r="C28" s="66" t="str">
        <f>översikt!C38</f>
        <v>Zeloten Zlatan</v>
      </c>
      <c r="D28" s="41">
        <v>3</v>
      </c>
      <c r="E28" s="41">
        <v>3</v>
      </c>
    </row>
    <row r="29" spans="2:5" ht="15" customHeight="1" x14ac:dyDescent="0.25">
      <c r="B29" s="42">
        <f>översikt!B39</f>
        <v>26</v>
      </c>
      <c r="C29" s="66" t="str">
        <f>översikt!C39</f>
        <v>Åkersorken Åke</v>
      </c>
      <c r="D29" s="41">
        <v>1</v>
      </c>
      <c r="E29" s="41">
        <v>2</v>
      </c>
    </row>
    <row r="30" spans="2:5" ht="15" customHeight="1" x14ac:dyDescent="0.25">
      <c r="B30" s="42">
        <f>översikt!B40</f>
        <v>27</v>
      </c>
      <c r="C30" s="66" t="str">
        <f>översikt!C40</f>
        <v>Älgen Äskil</v>
      </c>
      <c r="D30" s="41">
        <v>2</v>
      </c>
      <c r="E30" s="41">
        <v>2</v>
      </c>
    </row>
    <row r="31" spans="2:5" ht="15" customHeight="1" x14ac:dyDescent="0.25">
      <c r="B31" s="42">
        <f>översikt!B41</f>
        <v>28</v>
      </c>
      <c r="C31" s="66" t="str">
        <f>översikt!C41</f>
        <v>Örnen Örjan</v>
      </c>
      <c r="D31" s="41">
        <v>2</v>
      </c>
      <c r="E31" s="41">
        <v>1</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29" priority="3" operator="notEqual">
      <formula>$B$1</formula>
    </cfRule>
  </conditionalFormatting>
  <conditionalFormatting sqref="E4:E31">
    <cfRule type="cellIs" dxfId="28"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10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G34"/>
  <sheetViews>
    <sheetView showZeros="0" workbookViewId="0">
      <selection activeCell="G4" sqref="G4"/>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27</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2</v>
      </c>
      <c r="F4" s="63" t="s">
        <v>54</v>
      </c>
      <c r="G4" s="64" t="s">
        <v>115</v>
      </c>
    </row>
    <row r="5" spans="1:7" ht="15" customHeight="1" x14ac:dyDescent="0.25">
      <c r="B5" s="42">
        <f>översikt!B15</f>
        <v>2</v>
      </c>
      <c r="C5" s="66" t="str">
        <f>översikt!C15</f>
        <v>Bävern Bengt</v>
      </c>
      <c r="D5" s="41">
        <v>3</v>
      </c>
      <c r="E5" s="41">
        <v>2</v>
      </c>
    </row>
    <row r="6" spans="1:7" ht="15" customHeight="1" x14ac:dyDescent="0.25">
      <c r="B6" s="42">
        <f>översikt!B16</f>
        <v>3</v>
      </c>
      <c r="C6" s="66" t="str">
        <f>översikt!C16</f>
        <v>Chimpansen Charlotte</v>
      </c>
      <c r="D6" s="41">
        <v>3</v>
      </c>
      <c r="E6" s="41">
        <v>4</v>
      </c>
      <c r="F6" s="63" t="s">
        <v>55</v>
      </c>
      <c r="G6" s="64">
        <v>44155</v>
      </c>
    </row>
    <row r="7" spans="1:7" ht="15" customHeight="1" x14ac:dyDescent="0.25">
      <c r="A7" s="52"/>
      <c r="B7" s="42">
        <f>översikt!B17</f>
        <v>4</v>
      </c>
      <c r="C7" s="66" t="str">
        <f>översikt!C17</f>
        <v>Dammråttan Doris</v>
      </c>
      <c r="D7" s="41">
        <v>3</v>
      </c>
      <c r="E7" s="41">
        <v>4</v>
      </c>
    </row>
    <row r="8" spans="1:7" ht="15" customHeight="1" x14ac:dyDescent="0.25">
      <c r="B8" s="42">
        <f>översikt!B18</f>
        <v>5</v>
      </c>
      <c r="C8" s="66" t="str">
        <f>översikt!C18</f>
        <v>Eldflugan Ella</v>
      </c>
      <c r="D8" s="41">
        <v>5</v>
      </c>
      <c r="E8" s="41">
        <v>4</v>
      </c>
      <c r="F8" s="70" t="s">
        <v>50</v>
      </c>
    </row>
    <row r="9" spans="1:7" ht="15" customHeight="1" x14ac:dyDescent="0.25">
      <c r="B9" s="42">
        <f>översikt!B19</f>
        <v>6</v>
      </c>
      <c r="C9" s="66" t="str">
        <f>översikt!C19</f>
        <v>Fästingen Filip</v>
      </c>
      <c r="D9" s="41">
        <v>3</v>
      </c>
      <c r="E9" s="41">
        <v>2</v>
      </c>
      <c r="F9" s="70" t="s">
        <v>50</v>
      </c>
    </row>
    <row r="10" spans="1:7" ht="15" customHeight="1" x14ac:dyDescent="0.25">
      <c r="B10" s="42">
        <f>översikt!B20</f>
        <v>7</v>
      </c>
      <c r="C10" s="66" t="str">
        <f>översikt!C20</f>
        <v>Gråsuggan Gunhild</v>
      </c>
      <c r="D10" s="41">
        <v>3</v>
      </c>
      <c r="E10" s="41">
        <v>4</v>
      </c>
    </row>
    <row r="11" spans="1:7" ht="15" customHeight="1" x14ac:dyDescent="0.25">
      <c r="B11" s="42">
        <f>översikt!B21</f>
        <v>8</v>
      </c>
      <c r="C11" s="66" t="str">
        <f>översikt!C21</f>
        <v>Humlan Hedvig</v>
      </c>
      <c r="D11" s="41">
        <v>5</v>
      </c>
      <c r="E11" s="41">
        <v>4</v>
      </c>
    </row>
    <row r="12" spans="1:7" ht="15" customHeight="1" x14ac:dyDescent="0.25">
      <c r="B12" s="42">
        <f>översikt!B22</f>
        <v>9</v>
      </c>
      <c r="C12" s="66" t="str">
        <f>översikt!C22</f>
        <v>Isbjörnen Inga</v>
      </c>
      <c r="D12" s="41">
        <v>4</v>
      </c>
      <c r="E12" s="41">
        <v>4</v>
      </c>
    </row>
    <row r="13" spans="1:7" ht="15" customHeight="1" x14ac:dyDescent="0.25">
      <c r="B13" s="42">
        <f>översikt!B23</f>
        <v>10</v>
      </c>
      <c r="C13" s="66" t="str">
        <f>översikt!C23</f>
        <v>Järven Jens</v>
      </c>
      <c r="D13" s="41">
        <v>3</v>
      </c>
      <c r="E13" s="41">
        <v>2</v>
      </c>
    </row>
    <row r="14" spans="1:7" ht="15" customHeight="1" x14ac:dyDescent="0.25">
      <c r="B14" s="42">
        <f>översikt!B24</f>
        <v>11</v>
      </c>
      <c r="C14" s="66" t="str">
        <f>översikt!C24</f>
        <v>Krokofanten Klara</v>
      </c>
      <c r="D14" s="41">
        <v>4</v>
      </c>
      <c r="E14" s="41">
        <v>4</v>
      </c>
    </row>
    <row r="15" spans="1:7" ht="15" customHeight="1" x14ac:dyDescent="0.25">
      <c r="B15" s="42">
        <f>översikt!B25</f>
        <v>12</v>
      </c>
      <c r="C15" s="66" t="str">
        <f>översikt!C25</f>
        <v>Laxen Lillemor</v>
      </c>
      <c r="D15" s="41">
        <v>3</v>
      </c>
      <c r="E15" s="41">
        <v>4</v>
      </c>
    </row>
    <row r="16" spans="1:7" ht="15" customHeight="1" x14ac:dyDescent="0.25">
      <c r="B16" s="42">
        <f>översikt!B26</f>
        <v>13</v>
      </c>
      <c r="C16" s="66" t="str">
        <f>översikt!C26</f>
        <v>Mullvaden Melker</v>
      </c>
      <c r="D16" s="41">
        <v>3</v>
      </c>
      <c r="E16" s="41">
        <v>2</v>
      </c>
    </row>
    <row r="17" spans="2:5" ht="15" customHeight="1" x14ac:dyDescent="0.25">
      <c r="B17" s="42">
        <f>översikt!B27</f>
        <v>14</v>
      </c>
      <c r="C17" s="66" t="str">
        <f>översikt!C27</f>
        <v>Noshörningen Nathan</v>
      </c>
      <c r="D17" s="41">
        <v>4</v>
      </c>
      <c r="E17" s="41">
        <v>2</v>
      </c>
    </row>
    <row r="18" spans="2:5" ht="15" customHeight="1" x14ac:dyDescent="0.25">
      <c r="B18" s="42">
        <f>översikt!B28</f>
        <v>15</v>
      </c>
      <c r="C18" s="66" t="str">
        <f>översikt!C28</f>
        <v>Ormvråken Ofelia</v>
      </c>
      <c r="D18" s="41">
        <v>3</v>
      </c>
      <c r="E18" s="41">
        <v>4</v>
      </c>
    </row>
    <row r="19" spans="2:5" ht="15" customHeight="1" x14ac:dyDescent="0.25">
      <c r="B19" s="42">
        <f>översikt!B29</f>
        <v>16</v>
      </c>
      <c r="C19" s="66" t="str">
        <f>översikt!C29</f>
        <v>Pirayan Petronella</v>
      </c>
      <c r="D19" s="41">
        <v>3</v>
      </c>
      <c r="E19" s="41">
        <v>4</v>
      </c>
    </row>
    <row r="20" spans="2:5" ht="15" customHeight="1" x14ac:dyDescent="0.25">
      <c r="B20" s="42">
        <f>översikt!B30</f>
        <v>17</v>
      </c>
      <c r="C20" s="66" t="str">
        <f>översikt!C30</f>
        <v>Räkan Rut</v>
      </c>
      <c r="D20" s="41">
        <v>4</v>
      </c>
      <c r="E20" s="41">
        <v>4</v>
      </c>
    </row>
    <row r="21" spans="2:5" ht="15" customHeight="1" x14ac:dyDescent="0.25">
      <c r="B21" s="42">
        <f>översikt!B31</f>
        <v>18</v>
      </c>
      <c r="C21" s="66" t="str">
        <f>översikt!C31</f>
        <v>Sjöhästen Sussie</v>
      </c>
      <c r="D21" s="41">
        <v>3</v>
      </c>
      <c r="E21" s="41">
        <v>4</v>
      </c>
    </row>
    <row r="22" spans="2:5" ht="15" customHeight="1" x14ac:dyDescent="0.25">
      <c r="B22" s="42">
        <f>översikt!B32</f>
        <v>19</v>
      </c>
      <c r="C22" s="66" t="str">
        <f>översikt!C32</f>
        <v>Tvestjärten Tanja</v>
      </c>
      <c r="D22" s="41">
        <v>3</v>
      </c>
      <c r="E22" s="41">
        <v>4</v>
      </c>
    </row>
    <row r="23" spans="2:5" ht="15" customHeight="1" x14ac:dyDescent="0.25">
      <c r="B23" s="42">
        <f>översikt!B33</f>
        <v>20</v>
      </c>
      <c r="C23" s="66" t="str">
        <f>översikt!C33</f>
        <v>Ugglan Ulla</v>
      </c>
      <c r="D23" s="41">
        <v>4</v>
      </c>
      <c r="E23" s="41">
        <v>5</v>
      </c>
    </row>
    <row r="24" spans="2:5" ht="15" customHeight="1" x14ac:dyDescent="0.25">
      <c r="B24" s="42">
        <f>översikt!B34</f>
        <v>21</v>
      </c>
      <c r="C24" s="66" t="str">
        <f>översikt!C34</f>
        <v>Valrossen Valter</v>
      </c>
      <c r="D24" s="41">
        <v>3</v>
      </c>
      <c r="E24" s="41">
        <v>2</v>
      </c>
    </row>
    <row r="25" spans="2:5" ht="15" customHeight="1" x14ac:dyDescent="0.25">
      <c r="B25" s="42">
        <f>översikt!B35</f>
        <v>22</v>
      </c>
      <c r="C25" s="66" t="str">
        <f>översikt!C35</f>
        <v>Yllefåret Yilmaz</v>
      </c>
      <c r="D25" s="41">
        <v>5</v>
      </c>
      <c r="E25" s="41">
        <v>4</v>
      </c>
    </row>
    <row r="26" spans="2:5" ht="15" customHeight="1" x14ac:dyDescent="0.25">
      <c r="B26" s="42">
        <f>översikt!B36</f>
        <v>23</v>
      </c>
      <c r="C26" s="66" t="str">
        <f>översikt!C36</f>
        <v>Yrhättan Ylva</v>
      </c>
      <c r="D26" s="41">
        <v>2</v>
      </c>
      <c r="E26" s="41">
        <v>2</v>
      </c>
    </row>
    <row r="27" spans="2:5" ht="15" customHeight="1" x14ac:dyDescent="0.25">
      <c r="B27" s="42">
        <f>översikt!B37</f>
        <v>24</v>
      </c>
      <c r="C27" s="66" t="str">
        <f>översikt!C37</f>
        <v>Zebran Zebastian</v>
      </c>
      <c r="D27" s="41">
        <v>3</v>
      </c>
      <c r="E27" s="41">
        <v>2</v>
      </c>
    </row>
    <row r="28" spans="2:5" ht="15" customHeight="1" x14ac:dyDescent="0.25">
      <c r="B28" s="42">
        <f>översikt!B38</f>
        <v>25</v>
      </c>
      <c r="C28" s="66" t="str">
        <f>översikt!C38</f>
        <v>Zeloten Zlatan</v>
      </c>
      <c r="D28" s="41">
        <v>5</v>
      </c>
      <c r="E28" s="41">
        <v>2</v>
      </c>
    </row>
    <row r="29" spans="2:5" ht="15" customHeight="1" x14ac:dyDescent="0.25">
      <c r="B29" s="42">
        <f>översikt!B39</f>
        <v>26</v>
      </c>
      <c r="C29" s="66" t="str">
        <f>översikt!C39</f>
        <v>Åkersorken Åke</v>
      </c>
      <c r="D29" s="41">
        <v>2</v>
      </c>
      <c r="E29" s="41">
        <v>1</v>
      </c>
    </row>
    <row r="30" spans="2:5" ht="15" customHeight="1" x14ac:dyDescent="0.25">
      <c r="B30" s="42">
        <f>översikt!B40</f>
        <v>27</v>
      </c>
      <c r="C30" s="66" t="str">
        <f>översikt!C40</f>
        <v>Älgen Äskil</v>
      </c>
      <c r="D30" s="41">
        <v>3</v>
      </c>
      <c r="E30" s="41">
        <v>2</v>
      </c>
    </row>
    <row r="31" spans="2:5" ht="15" customHeight="1" x14ac:dyDescent="0.25">
      <c r="B31" s="42">
        <f>översikt!B41</f>
        <v>28</v>
      </c>
      <c r="C31" s="66" t="str">
        <f>översikt!C41</f>
        <v>Örnen Örjan</v>
      </c>
      <c r="D31" s="41">
        <v>3</v>
      </c>
      <c r="E31" s="41">
        <v>2</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27" priority="2" operator="notEqual">
      <formula>$B$1</formula>
    </cfRule>
  </conditionalFormatting>
  <conditionalFormatting sqref="E4:E31">
    <cfRule type="cellIs" dxfId="26"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11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G34"/>
  <sheetViews>
    <sheetView showZeros="0" workbookViewId="0">
      <selection activeCell="E10" sqref="E10"/>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73</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3</v>
      </c>
      <c r="F4" s="63" t="s">
        <v>54</v>
      </c>
      <c r="G4" s="64" t="s">
        <v>114</v>
      </c>
    </row>
    <row r="5" spans="1:7" ht="15" customHeight="1" x14ac:dyDescent="0.25">
      <c r="B5" s="42">
        <f>översikt!B15</f>
        <v>2</v>
      </c>
      <c r="C5" s="66" t="str">
        <f>översikt!C15</f>
        <v>Bävern Bengt</v>
      </c>
      <c r="D5" s="41">
        <v>3</v>
      </c>
      <c r="E5" s="41">
        <v>3</v>
      </c>
    </row>
    <row r="6" spans="1:7" ht="15" customHeight="1" x14ac:dyDescent="0.25">
      <c r="B6" s="42">
        <f>översikt!B16</f>
        <v>3</v>
      </c>
      <c r="C6" s="66" t="str">
        <f>översikt!C16</f>
        <v>Chimpansen Charlotte</v>
      </c>
      <c r="D6" s="41">
        <v>4</v>
      </c>
      <c r="E6" s="41">
        <v>3</v>
      </c>
      <c r="F6" s="63" t="s">
        <v>55</v>
      </c>
      <c r="G6" s="64">
        <v>44165</v>
      </c>
    </row>
    <row r="7" spans="1:7" ht="15" customHeight="1" x14ac:dyDescent="0.25">
      <c r="A7" s="52"/>
      <c r="B7" s="42">
        <f>översikt!B17</f>
        <v>4</v>
      </c>
      <c r="C7" s="66" t="str">
        <f>översikt!C17</f>
        <v>Dammråttan Doris</v>
      </c>
      <c r="D7" s="41">
        <v>3</v>
      </c>
      <c r="E7" s="41">
        <v>3</v>
      </c>
    </row>
    <row r="8" spans="1:7" ht="15" customHeight="1" x14ac:dyDescent="0.25">
      <c r="B8" s="42">
        <f>översikt!B18</f>
        <v>5</v>
      </c>
      <c r="C8" s="66" t="str">
        <f>översikt!C18</f>
        <v>Eldflugan Ella</v>
      </c>
      <c r="D8" s="41">
        <v>3</v>
      </c>
      <c r="E8" s="41">
        <v>3</v>
      </c>
      <c r="F8" s="70" t="s">
        <v>50</v>
      </c>
    </row>
    <row r="9" spans="1:7" ht="15" customHeight="1" x14ac:dyDescent="0.25">
      <c r="B9" s="42">
        <f>översikt!B19</f>
        <v>6</v>
      </c>
      <c r="C9" s="66" t="str">
        <f>översikt!C19</f>
        <v>Fästingen Filip</v>
      </c>
      <c r="D9" s="41">
        <v>2</v>
      </c>
      <c r="E9" s="41">
        <v>3</v>
      </c>
      <c r="F9" s="70" t="s">
        <v>50</v>
      </c>
    </row>
    <row r="10" spans="1:7" ht="15" customHeight="1" x14ac:dyDescent="0.25">
      <c r="B10" s="42">
        <f>översikt!B20</f>
        <v>7</v>
      </c>
      <c r="C10" s="66" t="str">
        <f>översikt!C20</f>
        <v>Gråsuggan Gunhild</v>
      </c>
      <c r="D10" s="41">
        <v>3</v>
      </c>
      <c r="E10" s="41">
        <v>1</v>
      </c>
    </row>
    <row r="11" spans="1:7" ht="15" customHeight="1" x14ac:dyDescent="0.25">
      <c r="B11" s="42">
        <f>översikt!B21</f>
        <v>8</v>
      </c>
      <c r="C11" s="66" t="str">
        <f>översikt!C21</f>
        <v>Humlan Hedvig</v>
      </c>
      <c r="D11" s="41">
        <v>3</v>
      </c>
      <c r="E11" s="41">
        <v>3</v>
      </c>
    </row>
    <row r="12" spans="1:7" ht="15" customHeight="1" x14ac:dyDescent="0.25">
      <c r="B12" s="42">
        <f>översikt!B22</f>
        <v>9</v>
      </c>
      <c r="C12" s="66" t="str">
        <f>översikt!C22</f>
        <v>Isbjörnen Inga</v>
      </c>
      <c r="D12" s="41">
        <v>5</v>
      </c>
      <c r="E12" s="41">
        <v>3</v>
      </c>
    </row>
    <row r="13" spans="1:7" ht="15" customHeight="1" x14ac:dyDescent="0.25">
      <c r="B13" s="42">
        <f>översikt!B23</f>
        <v>10</v>
      </c>
      <c r="C13" s="66" t="str">
        <f>översikt!C23</f>
        <v>Järven Jens</v>
      </c>
      <c r="D13" s="41">
        <v>5</v>
      </c>
      <c r="E13" s="41">
        <v>4</v>
      </c>
    </row>
    <row r="14" spans="1:7" ht="15" customHeight="1" x14ac:dyDescent="0.25">
      <c r="B14" s="42">
        <f>översikt!B24</f>
        <v>11</v>
      </c>
      <c r="C14" s="66" t="str">
        <f>översikt!C24</f>
        <v>Krokofanten Klara</v>
      </c>
      <c r="D14" s="41">
        <v>1</v>
      </c>
      <c r="E14" s="41">
        <v>3</v>
      </c>
    </row>
    <row r="15" spans="1:7" ht="15" customHeight="1" x14ac:dyDescent="0.25">
      <c r="B15" s="42">
        <f>översikt!B25</f>
        <v>12</v>
      </c>
      <c r="C15" s="66" t="str">
        <f>översikt!C25</f>
        <v>Laxen Lillemor</v>
      </c>
      <c r="D15" s="41">
        <v>2</v>
      </c>
      <c r="E15" s="41">
        <v>3</v>
      </c>
    </row>
    <row r="16" spans="1:7" ht="15" customHeight="1" x14ac:dyDescent="0.25">
      <c r="B16" s="42">
        <f>översikt!B26</f>
        <v>13</v>
      </c>
      <c r="C16" s="66" t="str">
        <f>översikt!C26</f>
        <v>Mullvaden Melker</v>
      </c>
      <c r="D16" s="41">
        <v>1</v>
      </c>
      <c r="E16" s="41">
        <v>3</v>
      </c>
    </row>
    <row r="17" spans="2:5" ht="15" customHeight="1" x14ac:dyDescent="0.25">
      <c r="B17" s="42">
        <f>översikt!B27</f>
        <v>14</v>
      </c>
      <c r="C17" s="66" t="str">
        <f>översikt!C27</f>
        <v>Noshörningen Nathan</v>
      </c>
      <c r="D17" s="41">
        <v>1</v>
      </c>
      <c r="E17" s="41">
        <v>2</v>
      </c>
    </row>
    <row r="18" spans="2:5" ht="15" customHeight="1" x14ac:dyDescent="0.25">
      <c r="B18" s="42">
        <f>översikt!B28</f>
        <v>15</v>
      </c>
      <c r="C18" s="66" t="str">
        <f>översikt!C28</f>
        <v>Ormvråken Ofelia</v>
      </c>
      <c r="D18" s="41">
        <v>3</v>
      </c>
      <c r="E18" s="41">
        <v>3</v>
      </c>
    </row>
    <row r="19" spans="2:5" ht="15" customHeight="1" x14ac:dyDescent="0.25">
      <c r="B19" s="42">
        <f>översikt!B29</f>
        <v>16</v>
      </c>
      <c r="C19" s="66" t="str">
        <f>översikt!C29</f>
        <v>Pirayan Petronella</v>
      </c>
      <c r="D19" s="41">
        <v>1</v>
      </c>
      <c r="E19" s="41">
        <v>3</v>
      </c>
    </row>
    <row r="20" spans="2:5" ht="15" customHeight="1" x14ac:dyDescent="0.25">
      <c r="B20" s="42">
        <f>översikt!B30</f>
        <v>17</v>
      </c>
      <c r="C20" s="66" t="str">
        <f>översikt!C30</f>
        <v>Räkan Rut</v>
      </c>
      <c r="D20" s="41">
        <v>1</v>
      </c>
      <c r="E20" s="41">
        <v>3</v>
      </c>
    </row>
    <row r="21" spans="2:5" ht="15" customHeight="1" x14ac:dyDescent="0.25">
      <c r="B21" s="42">
        <f>översikt!B31</f>
        <v>18</v>
      </c>
      <c r="C21" s="66" t="str">
        <f>översikt!C31</f>
        <v>Sjöhästen Sussie</v>
      </c>
      <c r="D21" s="41">
        <v>2</v>
      </c>
      <c r="E21" s="41">
        <v>3</v>
      </c>
    </row>
    <row r="22" spans="2:5" ht="15" customHeight="1" x14ac:dyDescent="0.25">
      <c r="B22" s="42">
        <f>översikt!B32</f>
        <v>19</v>
      </c>
      <c r="C22" s="66" t="str">
        <f>översikt!C32</f>
        <v>Tvestjärten Tanja</v>
      </c>
      <c r="D22" s="41">
        <v>3</v>
      </c>
      <c r="E22" s="41">
        <v>3</v>
      </c>
    </row>
    <row r="23" spans="2:5" ht="15" customHeight="1" x14ac:dyDescent="0.25">
      <c r="B23" s="42">
        <f>översikt!B33</f>
        <v>20</v>
      </c>
      <c r="C23" s="66" t="str">
        <f>översikt!C33</f>
        <v>Ugglan Ulla</v>
      </c>
      <c r="D23" s="41">
        <v>4</v>
      </c>
      <c r="E23" s="41">
        <v>3</v>
      </c>
    </row>
    <row r="24" spans="2:5" ht="15" customHeight="1" x14ac:dyDescent="0.25">
      <c r="B24" s="42">
        <f>översikt!B34</f>
        <v>21</v>
      </c>
      <c r="C24" s="66" t="str">
        <f>översikt!C34</f>
        <v>Valrossen Valter</v>
      </c>
      <c r="D24" s="41">
        <v>3</v>
      </c>
      <c r="E24" s="41">
        <v>3</v>
      </c>
    </row>
    <row r="25" spans="2:5" ht="15" customHeight="1" x14ac:dyDescent="0.25">
      <c r="B25" s="42">
        <f>översikt!B35</f>
        <v>22</v>
      </c>
      <c r="C25" s="66" t="str">
        <f>översikt!C35</f>
        <v>Yllefåret Yilmaz</v>
      </c>
      <c r="D25" s="41">
        <v>2</v>
      </c>
      <c r="E25" s="41">
        <v>3</v>
      </c>
    </row>
    <row r="26" spans="2:5" ht="15" customHeight="1" x14ac:dyDescent="0.25">
      <c r="B26" s="42">
        <f>översikt!B36</f>
        <v>23</v>
      </c>
      <c r="C26" s="66" t="str">
        <f>översikt!C36</f>
        <v>Yrhättan Ylva</v>
      </c>
      <c r="D26" s="41">
        <v>1</v>
      </c>
      <c r="E26" s="41">
        <v>3</v>
      </c>
    </row>
    <row r="27" spans="2:5" ht="15" customHeight="1" x14ac:dyDescent="0.25">
      <c r="B27" s="42">
        <f>översikt!B37</f>
        <v>24</v>
      </c>
      <c r="C27" s="66" t="str">
        <f>översikt!C37</f>
        <v>Zebran Zebastian</v>
      </c>
      <c r="D27" s="41">
        <v>3</v>
      </c>
      <c r="E27" s="41">
        <v>3</v>
      </c>
    </row>
    <row r="28" spans="2:5" ht="15" customHeight="1" x14ac:dyDescent="0.25">
      <c r="B28" s="42">
        <f>översikt!B38</f>
        <v>25</v>
      </c>
      <c r="C28" s="66" t="str">
        <f>översikt!C38</f>
        <v>Zeloten Zlatan</v>
      </c>
      <c r="D28" s="41">
        <v>5</v>
      </c>
      <c r="E28" s="41">
        <v>3</v>
      </c>
    </row>
    <row r="29" spans="2:5" ht="15" customHeight="1" x14ac:dyDescent="0.25">
      <c r="B29" s="42">
        <f>översikt!B39</f>
        <v>26</v>
      </c>
      <c r="C29" s="66" t="str">
        <f>översikt!C39</f>
        <v>Åkersorken Åke</v>
      </c>
      <c r="D29" s="41">
        <v>4</v>
      </c>
      <c r="E29" s="41">
        <v>3</v>
      </c>
    </row>
    <row r="30" spans="2:5" ht="15" customHeight="1" x14ac:dyDescent="0.25">
      <c r="B30" s="42">
        <f>översikt!B40</f>
        <v>27</v>
      </c>
      <c r="C30" s="66" t="str">
        <f>översikt!C40</f>
        <v>Älgen Äskil</v>
      </c>
      <c r="D30" s="41">
        <v>3</v>
      </c>
      <c r="E30" s="41">
        <v>3</v>
      </c>
    </row>
    <row r="31" spans="2:5" ht="15" customHeight="1" x14ac:dyDescent="0.25">
      <c r="B31" s="42">
        <f>översikt!B41</f>
        <v>28</v>
      </c>
      <c r="C31" s="66" t="str">
        <f>översikt!C41</f>
        <v>Örnen Örjan</v>
      </c>
      <c r="D31" s="41">
        <v>4</v>
      </c>
      <c r="E31" s="41">
        <v>3</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25" priority="2" operator="notEqual">
      <formula>$B$1</formula>
    </cfRule>
  </conditionalFormatting>
  <conditionalFormatting sqref="E4:E31">
    <cfRule type="cellIs" dxfId="24"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12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00B0F0"/>
  </sheetPr>
  <dimension ref="A1:G34"/>
  <sheetViews>
    <sheetView showZeros="0" workbookViewId="0">
      <selection activeCell="E30" sqref="E30"/>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23</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4</v>
      </c>
      <c r="F4" s="63" t="s">
        <v>54</v>
      </c>
      <c r="G4" s="64" t="s">
        <v>121</v>
      </c>
    </row>
    <row r="5" spans="1:7" ht="15" customHeight="1" x14ac:dyDescent="0.25">
      <c r="B5" s="42">
        <f>översikt!B15</f>
        <v>2</v>
      </c>
      <c r="C5" s="66" t="str">
        <f>översikt!C15</f>
        <v>Bävern Bengt</v>
      </c>
      <c r="D5" s="41">
        <v>2</v>
      </c>
      <c r="E5" s="41">
        <v>3</v>
      </c>
    </row>
    <row r="6" spans="1:7" ht="15" customHeight="1" x14ac:dyDescent="0.25">
      <c r="B6" s="42">
        <f>översikt!B16</f>
        <v>3</v>
      </c>
      <c r="C6" s="66" t="str">
        <f>översikt!C16</f>
        <v>Chimpansen Charlotte</v>
      </c>
      <c r="D6" s="41">
        <v>4</v>
      </c>
      <c r="E6" s="41">
        <v>3</v>
      </c>
      <c r="F6" s="63" t="s">
        <v>55</v>
      </c>
      <c r="G6" s="64">
        <v>44160</v>
      </c>
    </row>
    <row r="7" spans="1:7" ht="15" customHeight="1" x14ac:dyDescent="0.25">
      <c r="A7" s="52"/>
      <c r="B7" s="42">
        <f>översikt!B17</f>
        <v>4</v>
      </c>
      <c r="C7" s="66" t="str">
        <f>översikt!C17</f>
        <v>Dammråttan Doris</v>
      </c>
      <c r="D7" s="41">
        <v>3</v>
      </c>
      <c r="E7" s="41">
        <v>3</v>
      </c>
    </row>
    <row r="8" spans="1:7" ht="15" customHeight="1" x14ac:dyDescent="0.25">
      <c r="B8" s="42">
        <f>översikt!B18</f>
        <v>5</v>
      </c>
      <c r="C8" s="66" t="str">
        <f>översikt!C18</f>
        <v>Eldflugan Ella</v>
      </c>
      <c r="D8" s="41">
        <v>5</v>
      </c>
      <c r="E8" s="41">
        <v>3</v>
      </c>
      <c r="F8" s="70" t="s">
        <v>50</v>
      </c>
    </row>
    <row r="9" spans="1:7" ht="15" customHeight="1" x14ac:dyDescent="0.25">
      <c r="B9" s="42">
        <f>översikt!B19</f>
        <v>6</v>
      </c>
      <c r="C9" s="66" t="str">
        <f>översikt!C19</f>
        <v>Fästingen Filip</v>
      </c>
      <c r="D9" s="41">
        <v>3</v>
      </c>
      <c r="E9" s="41">
        <v>2</v>
      </c>
      <c r="F9" s="70" t="s">
        <v>50</v>
      </c>
    </row>
    <row r="10" spans="1:7" ht="15" customHeight="1" x14ac:dyDescent="0.25">
      <c r="B10" s="42">
        <f>översikt!B20</f>
        <v>7</v>
      </c>
      <c r="C10" s="66" t="str">
        <f>översikt!C20</f>
        <v>Gråsuggan Gunhild</v>
      </c>
      <c r="D10" s="41">
        <v>2</v>
      </c>
      <c r="E10" s="41">
        <v>2</v>
      </c>
    </row>
    <row r="11" spans="1:7" ht="15" customHeight="1" x14ac:dyDescent="0.25">
      <c r="B11" s="42">
        <f>översikt!B21</f>
        <v>8</v>
      </c>
      <c r="C11" s="66" t="str">
        <f>översikt!C21</f>
        <v>Humlan Hedvig</v>
      </c>
      <c r="D11" s="41">
        <v>5</v>
      </c>
      <c r="E11" s="41">
        <v>3</v>
      </c>
    </row>
    <row r="12" spans="1:7" ht="15" customHeight="1" x14ac:dyDescent="0.25">
      <c r="B12" s="42">
        <f>översikt!B22</f>
        <v>9</v>
      </c>
      <c r="C12" s="66" t="str">
        <f>översikt!C22</f>
        <v>Isbjörnen Inga</v>
      </c>
      <c r="D12" s="41">
        <v>4</v>
      </c>
      <c r="E12" s="41">
        <v>3</v>
      </c>
    </row>
    <row r="13" spans="1:7" ht="15" customHeight="1" x14ac:dyDescent="0.25">
      <c r="B13" s="42">
        <f>översikt!B23</f>
        <v>10</v>
      </c>
      <c r="C13" s="66" t="str">
        <f>översikt!C23</f>
        <v>Järven Jens</v>
      </c>
      <c r="D13" s="41">
        <v>4</v>
      </c>
      <c r="E13" s="41">
        <v>3</v>
      </c>
    </row>
    <row r="14" spans="1:7" ht="15" customHeight="1" x14ac:dyDescent="0.25">
      <c r="B14" s="42">
        <f>översikt!B24</f>
        <v>11</v>
      </c>
      <c r="C14" s="66" t="str">
        <f>översikt!C24</f>
        <v>Krokofanten Klara</v>
      </c>
      <c r="D14" s="41">
        <v>4</v>
      </c>
      <c r="E14" s="41">
        <v>4</v>
      </c>
    </row>
    <row r="15" spans="1:7" ht="15" customHeight="1" x14ac:dyDescent="0.25">
      <c r="B15" s="42">
        <f>översikt!B25</f>
        <v>12</v>
      </c>
      <c r="C15" s="66" t="str">
        <f>översikt!C25</f>
        <v>Laxen Lillemor</v>
      </c>
      <c r="D15" s="41">
        <v>3</v>
      </c>
      <c r="E15" s="41">
        <v>3</v>
      </c>
    </row>
    <row r="16" spans="1:7" ht="15" customHeight="1" x14ac:dyDescent="0.25">
      <c r="B16" s="42">
        <f>översikt!B26</f>
        <v>13</v>
      </c>
      <c r="C16" s="66" t="str">
        <f>översikt!C26</f>
        <v>Mullvaden Melker</v>
      </c>
      <c r="D16" s="41">
        <v>3</v>
      </c>
      <c r="E16" s="41">
        <v>3</v>
      </c>
    </row>
    <row r="17" spans="2:5" ht="15" customHeight="1" x14ac:dyDescent="0.25">
      <c r="B17" s="42">
        <f>översikt!B27</f>
        <v>14</v>
      </c>
      <c r="C17" s="66" t="str">
        <f>översikt!C27</f>
        <v>Noshörningen Nathan</v>
      </c>
      <c r="D17" s="41">
        <v>2</v>
      </c>
      <c r="E17" s="41">
        <v>2</v>
      </c>
    </row>
    <row r="18" spans="2:5" ht="15" customHeight="1" x14ac:dyDescent="0.25">
      <c r="B18" s="42">
        <f>översikt!B28</f>
        <v>15</v>
      </c>
      <c r="C18" s="66" t="str">
        <f>översikt!C28</f>
        <v>Ormvråken Ofelia</v>
      </c>
      <c r="D18" s="41">
        <v>2</v>
      </c>
      <c r="E18" s="41">
        <v>3</v>
      </c>
    </row>
    <row r="19" spans="2:5" ht="15" customHeight="1" x14ac:dyDescent="0.25">
      <c r="B19" s="42">
        <f>översikt!B29</f>
        <v>16</v>
      </c>
      <c r="C19" s="66" t="str">
        <f>översikt!C29</f>
        <v>Pirayan Petronella</v>
      </c>
      <c r="D19" s="41">
        <v>3</v>
      </c>
      <c r="E19" s="41">
        <v>3</v>
      </c>
    </row>
    <row r="20" spans="2:5" ht="15" customHeight="1" x14ac:dyDescent="0.25">
      <c r="B20" s="42">
        <f>översikt!B30</f>
        <v>17</v>
      </c>
      <c r="C20" s="66" t="str">
        <f>översikt!C30</f>
        <v>Räkan Rut</v>
      </c>
      <c r="D20" s="41">
        <v>3</v>
      </c>
      <c r="E20" s="41">
        <v>3</v>
      </c>
    </row>
    <row r="21" spans="2:5" ht="15" customHeight="1" x14ac:dyDescent="0.25">
      <c r="B21" s="42">
        <f>översikt!B31</f>
        <v>18</v>
      </c>
      <c r="C21" s="66" t="str">
        <f>översikt!C31</f>
        <v>Sjöhästen Sussie</v>
      </c>
      <c r="D21" s="41">
        <v>2</v>
      </c>
      <c r="E21" s="41">
        <v>4</v>
      </c>
    </row>
    <row r="22" spans="2:5" ht="15" customHeight="1" x14ac:dyDescent="0.25">
      <c r="B22" s="42">
        <f>översikt!B32</f>
        <v>19</v>
      </c>
      <c r="C22" s="66" t="str">
        <f>översikt!C32</f>
        <v>Tvestjärten Tanja</v>
      </c>
      <c r="D22" s="41">
        <v>3</v>
      </c>
      <c r="E22" s="41">
        <v>4</v>
      </c>
    </row>
    <row r="23" spans="2:5" ht="15" customHeight="1" x14ac:dyDescent="0.25">
      <c r="B23" s="42">
        <f>översikt!B33</f>
        <v>20</v>
      </c>
      <c r="C23" s="66" t="str">
        <f>översikt!C33</f>
        <v>Ugglan Ulla</v>
      </c>
      <c r="D23" s="41">
        <v>5</v>
      </c>
      <c r="E23" s="41">
        <v>3</v>
      </c>
    </row>
    <row r="24" spans="2:5" ht="15" customHeight="1" x14ac:dyDescent="0.25">
      <c r="B24" s="42">
        <f>översikt!B34</f>
        <v>21</v>
      </c>
      <c r="C24" s="66" t="str">
        <f>översikt!C34</f>
        <v>Valrossen Valter</v>
      </c>
      <c r="D24" s="41">
        <v>3</v>
      </c>
      <c r="E24" s="41">
        <v>3</v>
      </c>
    </row>
    <row r="25" spans="2:5" ht="15" customHeight="1" x14ac:dyDescent="0.25">
      <c r="B25" s="42">
        <f>översikt!B35</f>
        <v>22</v>
      </c>
      <c r="C25" s="66" t="str">
        <f>översikt!C35</f>
        <v>Yllefåret Yilmaz</v>
      </c>
      <c r="D25" s="41">
        <v>4</v>
      </c>
      <c r="E25" s="41">
        <v>3</v>
      </c>
    </row>
    <row r="26" spans="2:5" ht="15" customHeight="1" x14ac:dyDescent="0.25">
      <c r="B26" s="42">
        <f>översikt!B36</f>
        <v>23</v>
      </c>
      <c r="C26" s="66" t="str">
        <f>översikt!C36</f>
        <v>Yrhättan Ylva</v>
      </c>
      <c r="D26" s="41">
        <v>3</v>
      </c>
      <c r="E26" s="41">
        <v>3</v>
      </c>
    </row>
    <row r="27" spans="2:5" ht="15" customHeight="1" x14ac:dyDescent="0.25">
      <c r="B27" s="42">
        <f>översikt!B37</f>
        <v>24</v>
      </c>
      <c r="C27" s="66" t="str">
        <f>översikt!C37</f>
        <v>Zebran Zebastian</v>
      </c>
      <c r="D27" s="41">
        <v>4</v>
      </c>
      <c r="E27" s="41">
        <v>2</v>
      </c>
    </row>
    <row r="28" spans="2:5" ht="15" customHeight="1" x14ac:dyDescent="0.25">
      <c r="B28" s="42">
        <f>översikt!B38</f>
        <v>25</v>
      </c>
      <c r="C28" s="66" t="str">
        <f>översikt!C38</f>
        <v>Zeloten Zlatan</v>
      </c>
      <c r="D28" s="41">
        <v>4</v>
      </c>
      <c r="E28" s="41">
        <v>3</v>
      </c>
    </row>
    <row r="29" spans="2:5" ht="15" customHeight="1" x14ac:dyDescent="0.25">
      <c r="B29" s="42">
        <f>översikt!B39</f>
        <v>26</v>
      </c>
      <c r="C29" s="66" t="str">
        <f>översikt!C39</f>
        <v>Åkersorken Åke</v>
      </c>
      <c r="D29" s="41">
        <v>2</v>
      </c>
      <c r="E29" s="41">
        <v>3</v>
      </c>
    </row>
    <row r="30" spans="2:5" ht="15" customHeight="1" x14ac:dyDescent="0.25">
      <c r="B30" s="42">
        <f>översikt!B40</f>
        <v>27</v>
      </c>
      <c r="C30" s="66" t="str">
        <f>översikt!C40</f>
        <v>Älgen Äskil</v>
      </c>
      <c r="D30" s="41">
        <v>3</v>
      </c>
      <c r="E30" s="41">
        <v>2</v>
      </c>
    </row>
    <row r="31" spans="2:5" ht="15" customHeight="1" x14ac:dyDescent="0.25">
      <c r="B31" s="42">
        <f>översikt!B41</f>
        <v>28</v>
      </c>
      <c r="C31" s="66" t="str">
        <f>översikt!C41</f>
        <v>Örnen Örjan</v>
      </c>
      <c r="D31" s="41">
        <v>3</v>
      </c>
      <c r="E31" s="41">
        <v>3</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ustomSheetViews>
    <customSheetView guid="{3F13FA55-7D3D-4DBB-9D68-014DE9CC6DD5}" zeroValues="0" topLeftCell="A13">
      <selection activeCell="E7" sqref="E7"/>
      <pageMargins left="0.19685039370078741" right="0.19685039370078741" top="0.74803149606299213" bottom="0.74803149606299213" header="0.31496062992125984" footer="0.31496062992125984"/>
      <pageSetup paperSize="9" orientation="portrait" r:id="rId1"/>
    </customSheetView>
  </customSheetViews>
  <conditionalFormatting sqref="D4:E33">
    <cfRule type="cellIs" dxfId="66"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0100-000000000000}">
      <formula1>$B$4:$B$8</formula1>
    </dataValidation>
  </dataValidations>
  <pageMargins left="0.19685039370078741" right="0.19685039370078741"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autoPageBreaks="0"/>
  </sheetPr>
  <dimension ref="A1:AP43"/>
  <sheetViews>
    <sheetView showGridLines="0" showZeros="0" tabSelected="1" workbookViewId="0">
      <selection activeCell="C14" sqref="C14"/>
    </sheetView>
  </sheetViews>
  <sheetFormatPr defaultRowHeight="14.25" x14ac:dyDescent="0.2"/>
  <cols>
    <col min="1" max="1" width="2.85546875" style="53" customWidth="1"/>
    <col min="2" max="2" width="3.140625" style="105" bestFit="1" customWidth="1"/>
    <col min="3" max="3" width="28.85546875" style="53" customWidth="1"/>
    <col min="4" max="4" width="4.7109375" style="53" customWidth="1"/>
    <col min="5" max="5" width="0.5703125" style="53" customWidth="1"/>
    <col min="6" max="8" width="3.7109375" style="53" customWidth="1"/>
    <col min="9" max="9" width="0.5703125" style="53" customWidth="1"/>
    <col min="10" max="11" width="3.7109375" style="53" customWidth="1"/>
    <col min="12" max="12" width="0.5703125" style="53" customWidth="1"/>
    <col min="13" max="17" width="3.7109375" style="53" customWidth="1"/>
    <col min="18" max="18" width="0.5703125" style="53" customWidth="1"/>
    <col min="19" max="19" width="6.7109375" style="53" customWidth="1"/>
    <col min="20" max="20" width="1.7109375" style="53" customWidth="1"/>
    <col min="21" max="23" width="3.7109375" style="53" customWidth="1"/>
    <col min="24" max="24" width="0.5703125" style="53" customWidth="1"/>
    <col min="25" max="26" width="3.7109375" style="53" customWidth="1"/>
    <col min="27" max="27" width="0.5703125" style="53" customWidth="1"/>
    <col min="28" max="32" width="3.7109375" style="53" customWidth="1"/>
    <col min="33" max="33" width="0.5703125" style="53" customWidth="1"/>
    <col min="34" max="35" width="6.7109375" style="53" customWidth="1"/>
    <col min="36" max="36" width="9.140625" style="102"/>
    <col min="37" max="37" width="19.140625" style="102" customWidth="1"/>
    <col min="38" max="39" width="4.7109375" style="102" customWidth="1"/>
    <col min="40" max="40" width="4.7109375" style="102" hidden="1" customWidth="1"/>
    <col min="41" max="41" width="4.7109375" style="102" customWidth="1"/>
    <col min="42" max="42" width="9.140625" style="102"/>
    <col min="43" max="16384" width="9.140625" style="53"/>
  </cols>
  <sheetData>
    <row r="1" spans="1:42" ht="15" customHeight="1" x14ac:dyDescent="0.2">
      <c r="B1" s="53"/>
      <c r="C1" s="75"/>
      <c r="F1" s="75"/>
      <c r="G1" s="75"/>
      <c r="H1" s="76"/>
      <c r="J1" s="75"/>
      <c r="K1" s="75"/>
      <c r="U1" s="75"/>
      <c r="V1" s="75"/>
      <c r="W1" s="76"/>
      <c r="Y1" s="75"/>
      <c r="Z1" s="75"/>
    </row>
    <row r="2" spans="1:42" ht="17.25" customHeight="1" x14ac:dyDescent="0.2">
      <c r="B2" s="130" t="s">
        <v>127</v>
      </c>
      <c r="C2" s="130"/>
      <c r="F2" s="127" t="s">
        <v>30</v>
      </c>
      <c r="G2" s="128"/>
      <c r="H2" s="128"/>
      <c r="I2" s="128"/>
      <c r="J2" s="128"/>
      <c r="K2" s="128"/>
      <c r="L2" s="128"/>
      <c r="M2" s="128"/>
      <c r="N2" s="128"/>
      <c r="O2" s="128"/>
      <c r="P2" s="128"/>
      <c r="Q2" s="129"/>
      <c r="U2" s="127" t="s">
        <v>31</v>
      </c>
      <c r="V2" s="128"/>
      <c r="W2" s="128"/>
      <c r="X2" s="128"/>
      <c r="Y2" s="128"/>
      <c r="Z2" s="128"/>
      <c r="AA2" s="128"/>
      <c r="AB2" s="128"/>
      <c r="AC2" s="128"/>
      <c r="AD2" s="128"/>
      <c r="AE2" s="128"/>
      <c r="AF2" s="129"/>
    </row>
    <row r="3" spans="1:42" ht="17.25" customHeight="1" x14ac:dyDescent="0.2">
      <c r="B3" s="130"/>
      <c r="C3" s="130"/>
      <c r="D3" s="77"/>
      <c r="F3" s="36" t="s">
        <v>13</v>
      </c>
      <c r="G3" s="37" t="s">
        <v>14</v>
      </c>
      <c r="H3" s="37" t="s">
        <v>15</v>
      </c>
      <c r="I3" s="103"/>
      <c r="J3" s="37" t="s">
        <v>16</v>
      </c>
      <c r="K3" s="37" t="s">
        <v>17</v>
      </c>
      <c r="L3" s="103"/>
      <c r="M3" s="37" t="s">
        <v>18</v>
      </c>
      <c r="N3" s="37" t="s">
        <v>19</v>
      </c>
      <c r="O3" s="37" t="s">
        <v>22</v>
      </c>
      <c r="P3" s="37" t="s">
        <v>20</v>
      </c>
      <c r="Q3" s="38" t="s">
        <v>21</v>
      </c>
      <c r="S3" s="78" t="s">
        <v>12</v>
      </c>
      <c r="U3" s="36" t="s">
        <v>13</v>
      </c>
      <c r="V3" s="37" t="s">
        <v>14</v>
      </c>
      <c r="W3" s="37" t="s">
        <v>15</v>
      </c>
      <c r="X3" s="103"/>
      <c r="Y3" s="37" t="s">
        <v>16</v>
      </c>
      <c r="Z3" s="37" t="s">
        <v>17</v>
      </c>
      <c r="AA3" s="103"/>
      <c r="AB3" s="37" t="s">
        <v>18</v>
      </c>
      <c r="AC3" s="37" t="s">
        <v>19</v>
      </c>
      <c r="AD3" s="37" t="s">
        <v>22</v>
      </c>
      <c r="AE3" s="37" t="s">
        <v>20</v>
      </c>
      <c r="AF3" s="38" t="s">
        <v>21</v>
      </c>
      <c r="AH3" s="78" t="s">
        <v>12</v>
      </c>
      <c r="AP3" s="104"/>
    </row>
    <row r="4" spans="1:42" ht="3" customHeight="1" x14ac:dyDescent="0.2">
      <c r="AP4" s="106"/>
    </row>
    <row r="5" spans="1:42" ht="14.1" customHeight="1" x14ac:dyDescent="0.2">
      <c r="C5" s="58"/>
      <c r="D5" s="101" t="s">
        <v>56</v>
      </c>
      <c r="F5" s="79">
        <f>IFERROR(AVERAGEIF(F14:F41,"&gt;0",F14:F41), "")</f>
        <v>3.25</v>
      </c>
      <c r="G5" s="79">
        <f>IFERROR(AVERAGEIF(G14:G41,"&gt;0",G14:G41), "")</f>
        <v>3.0714285714285716</v>
      </c>
      <c r="H5" s="79">
        <f>IFERROR(AVERAGEIF(H14:H41,"&gt;0",H14:H41), "")</f>
        <v>3.5</v>
      </c>
      <c r="J5" s="79">
        <f>IFERROR(AVERAGEIF(J14:J41,"&gt;0",J14:J41), "")</f>
        <v>3.1071428571428572</v>
      </c>
      <c r="K5" s="79">
        <f>IFERROR(AVERAGEIF(K14:K41,"&gt;0",K14:K41), "")</f>
        <v>3.0357142857142856</v>
      </c>
      <c r="M5" s="79">
        <f>IFERROR(AVERAGEIF(M14:M41,"&gt;0",M14:M41), "")</f>
        <v>3.3214285714285716</v>
      </c>
      <c r="N5" s="79">
        <f>IFERROR(AVERAGEIF(N14:N41,"&gt;0",N14:N41), "")</f>
        <v>3.2142857142857144</v>
      </c>
      <c r="O5" s="79">
        <f>IFERROR(AVERAGEIF(O14:O41,"&gt;0",O14:O41), "")</f>
        <v>2.3928571428571428</v>
      </c>
      <c r="P5" s="79">
        <f>IFERROR(AVERAGEIF(P14:P41,"&gt;0",P14:P41), "")</f>
        <v>3.3928571428571428</v>
      </c>
      <c r="Q5" s="79">
        <f>IFERROR(AVERAGEIF(Q14:Q41,"&gt;0",Q14:Q41), "")</f>
        <v>2.7857142857142856</v>
      </c>
      <c r="S5" s="107">
        <f>IFERROR(AVERAGEIF(S14:S41,"&gt;0",S14:S41), "")</f>
        <v>3.1071428571428572</v>
      </c>
      <c r="U5" s="79">
        <f>IFERROR(AVERAGEIF(U14:U41,"&gt;0",U14:U41), "")</f>
        <v>2.9642857142857144</v>
      </c>
      <c r="V5" s="79">
        <f>IFERROR(AVERAGEIF(V14:V41,"&gt;0",V14:V41), "")</f>
        <v>2.8928571428571428</v>
      </c>
      <c r="W5" s="79">
        <f>IFERROR(AVERAGEIF(W14:W41,"&gt;0",W14:W41), "")</f>
        <v>3.0357142857142856</v>
      </c>
      <c r="Y5" s="79">
        <f>IFERROR(AVERAGEIF(Y14:Y41,"&gt;0",Y14:Y41), "")</f>
        <v>3.1071428571428572</v>
      </c>
      <c r="Z5" s="79">
        <f>IFERROR(AVERAGEIF(Z14:Z41,"&gt;0",Z14:Z41), "")</f>
        <v>3.7857142857142856</v>
      </c>
      <c r="AB5" s="79">
        <f>IFERROR(AVERAGEIF(AB14:AB41,"&gt;0",AB14:AB41), "")</f>
        <v>3.3214285714285716</v>
      </c>
      <c r="AC5" s="79">
        <f>IFERROR(AVERAGEIF(AC14:AC41,"&gt;0",AC14:AC41), "")</f>
        <v>2.9285714285714284</v>
      </c>
      <c r="AD5" s="79">
        <f>IFERROR(AVERAGEIF(AD14:AD41,"&gt;0",AD14:AD41), "")</f>
        <v>2.8928571428571428</v>
      </c>
      <c r="AE5" s="79">
        <f>IFERROR(AVERAGEIF(AE14:AE41,"&gt;0",AE14:AE41), "")</f>
        <v>3.0714285714285716</v>
      </c>
      <c r="AF5" s="79">
        <f>IFERROR(AVERAGEIF(AF14:AF41,"&gt;0",AF14:AF41), "")</f>
        <v>2.9285714285714284</v>
      </c>
      <c r="AH5" s="107">
        <f>IFERROR(AVERAGEIF(AH14:AH41,"&gt;0",AH14:AH41), "")</f>
        <v>3.0928571428571425</v>
      </c>
      <c r="AP5" s="106"/>
    </row>
    <row r="6" spans="1:42" ht="14.1" customHeight="1" x14ac:dyDescent="0.2">
      <c r="C6" s="58"/>
      <c r="D6" s="101" t="s">
        <v>57</v>
      </c>
      <c r="F6" s="79">
        <f>IFERROR(AVERAGEIF($D14:$D41,"f",F14:F41), "")</f>
        <v>3.4375</v>
      </c>
      <c r="G6" s="79">
        <f>IFERROR(AVERAGEIF($D14:$D41,"f",G14:G41), "")</f>
        <v>3.0625</v>
      </c>
      <c r="H6" s="79">
        <f>IFERROR(AVERAGEIF($D14:$D41,"f",H14:H41), "")</f>
        <v>3.4375</v>
      </c>
      <c r="J6" s="79">
        <f>IFERROR(AVERAGEIF($D14:$D41,"f",J14:J41), "")</f>
        <v>3.125</v>
      </c>
      <c r="K6" s="79">
        <f>IFERROR(AVERAGEIF($D14:$D41,"f",K14:K41), "")</f>
        <v>3.125</v>
      </c>
      <c r="M6" s="79">
        <f>IFERROR(AVERAGEIF($D14:$D41,"f",M14:M41), "")</f>
        <v>2.5625</v>
      </c>
      <c r="N6" s="79">
        <f>IFERROR(AVERAGEIF($D14:$D41,"f",N14:N41), "")</f>
        <v>3.4375</v>
      </c>
      <c r="O6" s="79">
        <f>IFERROR(AVERAGEIF($D14:$D41,"f",O14:O41), "")</f>
        <v>2.6875</v>
      </c>
      <c r="P6" s="79">
        <f>IFERROR(AVERAGEIF($D14:$D41,"f",P14:P41), "")</f>
        <v>3.5625</v>
      </c>
      <c r="Q6" s="79">
        <f>IFERROR(AVERAGEIF($D14:$D41,"f",Q14:Q41), "")</f>
        <v>2.5625</v>
      </c>
      <c r="S6" s="80">
        <f>IFERROR(AVERAGEIF($D14:$D41,"f",S14:S41),"")</f>
        <v>3.1</v>
      </c>
      <c r="U6" s="79">
        <f>IFERROR(AVERAGEIF($D14:$D41,"f",U14:U41), "")</f>
        <v>3.125</v>
      </c>
      <c r="V6" s="79">
        <f>IFERROR(AVERAGEIF($D14:$D41,"f",V14:V41), "")</f>
        <v>2.875</v>
      </c>
      <c r="W6" s="79">
        <f>IFERROR(AVERAGEIF($D14:$D41,"f",W14:W41), "")</f>
        <v>3.125</v>
      </c>
      <c r="Y6" s="79">
        <f>IFERROR(AVERAGEIF($D14:$D41,"f",Y14:Y41), "")</f>
        <v>3.1875</v>
      </c>
      <c r="Z6" s="79">
        <f>IFERROR(AVERAGEIF($D14:$D41,"f",Z14:Z41), "")</f>
        <v>3.9375</v>
      </c>
      <c r="AB6" s="79">
        <f>IFERROR(AVERAGEIF($D14:$D41,"f",AB14:AB41), "")</f>
        <v>2.5625</v>
      </c>
      <c r="AC6" s="79">
        <f>IFERROR(AVERAGEIF($D14:$D41,"f",AC14:AC41), "")</f>
        <v>2.75</v>
      </c>
      <c r="AD6" s="79">
        <f>IFERROR(AVERAGEIF($D14:$D41,"f",AD14:AD41), "")</f>
        <v>2.6875</v>
      </c>
      <c r="AE6" s="79">
        <f>IFERROR(AVERAGEIF($D14:$D41,"f",AE14:AE41), "")</f>
        <v>3.9375</v>
      </c>
      <c r="AF6" s="79">
        <f>IFERROR(AVERAGEIF($D14:$D41,"f",AF14:AF41), "")</f>
        <v>2.875</v>
      </c>
      <c r="AH6" s="80">
        <f>IFERROR(AVERAGEIF($D14:$D41,"f",AH14:AH41), "")</f>
        <v>3.1062500000000002</v>
      </c>
    </row>
    <row r="7" spans="1:42" ht="14.1" customHeight="1" x14ac:dyDescent="0.2">
      <c r="C7" s="58"/>
      <c r="D7" s="101" t="s">
        <v>58</v>
      </c>
      <c r="F7" s="79">
        <f>IFERROR(AVERAGEIF($D14:$D41,"p",F14:F41), "")</f>
        <v>3</v>
      </c>
      <c r="G7" s="79">
        <f>IFERROR(AVERAGEIF($D14:$D41,"p",G14:G41), "")</f>
        <v>3.0833333333333335</v>
      </c>
      <c r="H7" s="79">
        <f>IFERROR(AVERAGEIF($D14:$D41,"p",H14:H41), "")</f>
        <v>3.5833333333333335</v>
      </c>
      <c r="J7" s="79">
        <f>IFERROR(AVERAGEIF($D14:$D41,"p",J14:J41), "")</f>
        <v>3.0833333333333335</v>
      </c>
      <c r="K7" s="79">
        <f>IFERROR(AVERAGEIF($D14:$D41,"p",K14:K41), "")</f>
        <v>2.9166666666666665</v>
      </c>
      <c r="M7" s="79">
        <f>IFERROR(AVERAGEIF($D14:$D41,"p",M14:M41), "")</f>
        <v>4.333333333333333</v>
      </c>
      <c r="N7" s="79">
        <f>IFERROR(AVERAGEIF($D14:$D41,"p",N14:N41), "")</f>
        <v>2.9166666666666665</v>
      </c>
      <c r="O7" s="79">
        <f>IFERROR(AVERAGEIF($D14:$D41,"p",O14:O41), "")</f>
        <v>2</v>
      </c>
      <c r="P7" s="79">
        <f>IFERROR(AVERAGEIF($D14:$D41,"p",P14:P41), "")</f>
        <v>3.1666666666666665</v>
      </c>
      <c r="Q7" s="79">
        <f>IFERROR(AVERAGEIF($D14:$D41,"p",Q14:Q41), "")</f>
        <v>3.0833333333333335</v>
      </c>
      <c r="S7" s="68">
        <f>IFERROR(AVERAGEIF($D14:$D41,"p",S14:S41), "")</f>
        <v>3.1166666666666667</v>
      </c>
      <c r="U7" s="79">
        <f>IFERROR(AVERAGEIF($D14:$D41,"p",U14:U41), "")</f>
        <v>2.75</v>
      </c>
      <c r="V7" s="79">
        <f>IFERROR(AVERAGEIF($D14:$D41,"p",V14:V41), "")</f>
        <v>2.9166666666666665</v>
      </c>
      <c r="W7" s="79">
        <f>IFERROR(AVERAGEIF($D14:$D41,"p",W14:W41), "")</f>
        <v>2.9166666666666665</v>
      </c>
      <c r="Y7" s="79">
        <f>IFERROR(AVERAGEIF($D14:$D41,"p",Y14:Y41), "")</f>
        <v>3</v>
      </c>
      <c r="Z7" s="79">
        <f>IFERROR(AVERAGEIF($D14:$D41,"p",Z14:Z41), "")</f>
        <v>3.5833333333333335</v>
      </c>
      <c r="AB7" s="79">
        <f>IFERROR(AVERAGEIF($D14:$D41,"p",AB14:AB41), "")</f>
        <v>4.333333333333333</v>
      </c>
      <c r="AC7" s="79">
        <f>IFERROR(AVERAGEIF($D14:$D41,"p",AC14:AC41), "")</f>
        <v>3.1666666666666665</v>
      </c>
      <c r="AD7" s="79">
        <f>IFERROR(AVERAGEIF($D14:$D41,"p",AD14:AD41), "")</f>
        <v>3.1666666666666665</v>
      </c>
      <c r="AE7" s="79">
        <f>IFERROR(AVERAGEIF($D14:$D41,"p",AE14:AE41), "")</f>
        <v>1.9166666666666667</v>
      </c>
      <c r="AF7" s="79">
        <f>IFERROR(AVERAGEIF($D14:$D41,"p",AF14:AF41), "")</f>
        <v>3</v>
      </c>
      <c r="AH7" s="68">
        <f>IFERROR(AVERAGEIF($D14:$D41,"p",AH14:AH41), "")</f>
        <v>3.0749999999999997</v>
      </c>
    </row>
    <row r="8" spans="1:42" ht="3" customHeight="1" x14ac:dyDescent="0.2">
      <c r="C8" s="58"/>
      <c r="D8" s="58"/>
    </row>
    <row r="9" spans="1:42" ht="14.1" customHeight="1" x14ac:dyDescent="0.2">
      <c r="C9" s="58"/>
      <c r="D9" s="101" t="s">
        <v>59</v>
      </c>
      <c r="F9" s="108">
        <f>IFERROR(_xlfn.STDEV.P(F14:F40),"")</f>
        <v>0.92666637060717061</v>
      </c>
      <c r="G9" s="108">
        <f t="shared" ref="G9:H9" si="0">IFERROR(_xlfn.STDEV.P(G14:G40),"")</f>
        <v>0.7162622076227303</v>
      </c>
      <c r="H9" s="108">
        <f t="shared" si="0"/>
        <v>0.95724799876445077</v>
      </c>
      <c r="I9" s="109"/>
      <c r="J9" s="108">
        <f t="shared" ref="J9:Q9" si="1">IFERROR(_xlfn.STDEV.P(J14:J40),"")</f>
        <v>0.6849348892187751</v>
      </c>
      <c r="K9" s="108">
        <f t="shared" si="1"/>
        <v>0.79262720589009983</v>
      </c>
      <c r="L9" s="109"/>
      <c r="M9" s="108">
        <f t="shared" si="1"/>
        <v>1.0823436441631449</v>
      </c>
      <c r="N9" s="108">
        <f t="shared" si="1"/>
        <v>0.91624569458170235</v>
      </c>
      <c r="O9" s="108">
        <f t="shared" si="1"/>
        <v>1.1306916683313888</v>
      </c>
      <c r="P9" s="108">
        <f t="shared" si="1"/>
        <v>0.82817332499992213</v>
      </c>
      <c r="Q9" s="108">
        <f t="shared" si="1"/>
        <v>1.2350616296691161</v>
      </c>
      <c r="U9" s="108">
        <f>IFERROR(_xlfn.STDEV.P(U14:U41),"")</f>
        <v>0.56582069706267357</v>
      </c>
      <c r="V9" s="108">
        <f t="shared" ref="V9:W9" si="2">IFERROR(_xlfn.STDEV.P(V14:V41),"")</f>
        <v>0.81675690185923366</v>
      </c>
      <c r="W9" s="108">
        <f t="shared" si="2"/>
        <v>0.86528867425612266</v>
      </c>
      <c r="X9" s="109"/>
      <c r="Y9" s="108">
        <f>IFERROR(_xlfn.STDEV.P(Y14:Y41),"")</f>
        <v>0.97611788347974626</v>
      </c>
      <c r="Z9" s="108">
        <f>IFERROR(_xlfn.STDEV.P(Z14:Z41),"")</f>
        <v>0.77261813045656913</v>
      </c>
      <c r="AA9" s="109"/>
      <c r="AB9" s="108">
        <f t="shared" ref="AB9:AF9" si="3">IFERROR(_xlfn.STDEV.P(AB14:AB40),"")</f>
        <v>1.0747124539664377</v>
      </c>
      <c r="AC9" s="108">
        <f t="shared" si="3"/>
        <v>0.81649658092772603</v>
      </c>
      <c r="AD9" s="108">
        <f t="shared" si="3"/>
        <v>0.83805248140627853</v>
      </c>
      <c r="AE9" s="108">
        <f t="shared" si="3"/>
        <v>1.0999438818457405</v>
      </c>
      <c r="AF9" s="108">
        <f t="shared" si="3"/>
        <v>0.46554833666579759</v>
      </c>
    </row>
    <row r="10" spans="1:42" ht="3" customHeight="1" x14ac:dyDescent="0.2">
      <c r="C10" s="58"/>
      <c r="D10" s="58"/>
    </row>
    <row r="11" spans="1:42" ht="14.1" customHeight="1" x14ac:dyDescent="0.2">
      <c r="C11" s="96" t="s">
        <v>128</v>
      </c>
      <c r="D11" s="99">
        <f>AL14</f>
        <v>5</v>
      </c>
      <c r="E11" s="58"/>
      <c r="F11" s="100">
        <f>COUNTIF(F14:F41,$D$11)</f>
        <v>3</v>
      </c>
      <c r="G11" s="100">
        <f t="shared" ref="G11:H11" si="4">COUNTIF(G14:G41,$D$11)</f>
        <v>1</v>
      </c>
      <c r="H11" s="100">
        <f t="shared" si="4"/>
        <v>4</v>
      </c>
      <c r="I11" s="58"/>
      <c r="J11" s="100">
        <f>COUNTIF(J14:J41,$D$11)</f>
        <v>1</v>
      </c>
      <c r="K11" s="100">
        <f>COUNTIF(K14:K41,$D$11)</f>
        <v>1</v>
      </c>
      <c r="L11" s="58"/>
      <c r="M11" s="100">
        <f>COUNTIF(M14:M41,$D$11)</f>
        <v>4</v>
      </c>
      <c r="N11" s="100">
        <f t="shared" ref="N11:Q11" si="5">COUNTIF(N14:N41,$D$11)</f>
        <v>3</v>
      </c>
      <c r="O11" s="100">
        <f t="shared" si="5"/>
        <v>2</v>
      </c>
      <c r="P11" s="100">
        <f t="shared" si="5"/>
        <v>4</v>
      </c>
      <c r="Q11" s="100">
        <f t="shared" si="5"/>
        <v>3</v>
      </c>
      <c r="R11" s="58"/>
      <c r="S11" s="58"/>
      <c r="T11" s="58"/>
      <c r="U11" s="100">
        <f>COUNTIF(U14:U41,$D$11)</f>
        <v>0</v>
      </c>
      <c r="V11" s="100">
        <f t="shared" ref="V11:W11" si="6">COUNTIF(V14:V41,$D$11)</f>
        <v>1</v>
      </c>
      <c r="W11" s="100">
        <f t="shared" si="6"/>
        <v>2</v>
      </c>
      <c r="X11" s="58"/>
      <c r="Y11" s="100">
        <f>COUNTIF(Y14:Y41,$D$11)</f>
        <v>3</v>
      </c>
      <c r="Z11" s="100">
        <f>COUNTIF(Z14:Z41,$D$11)</f>
        <v>2</v>
      </c>
      <c r="AA11" s="58"/>
      <c r="AB11" s="100">
        <f>COUNTIF(AB14:AB41,$D$11)</f>
        <v>5</v>
      </c>
      <c r="AC11" s="100">
        <f t="shared" ref="AC11:AF11" si="7">COUNTIF(AC14:AC41,$D$11)</f>
        <v>1</v>
      </c>
      <c r="AD11" s="100">
        <f t="shared" si="7"/>
        <v>1</v>
      </c>
      <c r="AE11" s="100">
        <f t="shared" si="7"/>
        <v>1</v>
      </c>
      <c r="AF11" s="100">
        <f t="shared" si="7"/>
        <v>0</v>
      </c>
      <c r="AG11" s="58"/>
    </row>
    <row r="12" spans="1:42" ht="14.1" customHeight="1" x14ac:dyDescent="0.2">
      <c r="C12" s="96" t="s">
        <v>128</v>
      </c>
      <c r="D12" s="99">
        <f>AL16</f>
        <v>1</v>
      </c>
      <c r="E12" s="58"/>
      <c r="F12" s="100">
        <f>COUNTIF(F14:F41,$D$12)</f>
        <v>0</v>
      </c>
      <c r="G12" s="100">
        <f t="shared" ref="G12:H12" si="8">COUNTIF(G14:G41,$D$12)</f>
        <v>0</v>
      </c>
      <c r="H12" s="100">
        <f t="shared" si="8"/>
        <v>1</v>
      </c>
      <c r="I12" s="58"/>
      <c r="J12" s="100">
        <f>COUNTIF(J14:J41,$D$12)</f>
        <v>0</v>
      </c>
      <c r="K12" s="100">
        <f>COUNTIF(K14:K41,$D$12)</f>
        <v>1</v>
      </c>
      <c r="L12" s="58"/>
      <c r="M12" s="100">
        <f>COUNTIF(M14:M41,$D$12)</f>
        <v>1</v>
      </c>
      <c r="N12" s="100">
        <f t="shared" ref="N12:Q12" si="9">COUNTIF(N14:N41,$D$12)</f>
        <v>1</v>
      </c>
      <c r="O12" s="100">
        <f t="shared" si="9"/>
        <v>5</v>
      </c>
      <c r="P12" s="100">
        <f t="shared" si="9"/>
        <v>0</v>
      </c>
      <c r="Q12" s="100">
        <f t="shared" si="9"/>
        <v>6</v>
      </c>
      <c r="R12" s="58"/>
      <c r="S12" s="58"/>
      <c r="T12" s="58"/>
      <c r="U12" s="100">
        <f>COUNTIF(U14:U41,$D$12)</f>
        <v>0</v>
      </c>
      <c r="V12" s="100">
        <f t="shared" ref="V12:W12" si="10">COUNTIF(V14:V41,$D$12)</f>
        <v>2</v>
      </c>
      <c r="W12" s="100">
        <f t="shared" si="10"/>
        <v>2</v>
      </c>
      <c r="X12" s="58"/>
      <c r="Y12" s="100">
        <f>COUNTIF(Y14:Y41,$D$12)</f>
        <v>2</v>
      </c>
      <c r="Z12" s="100">
        <f>COUNTIF(Z14:Z41,$D$12)</f>
        <v>0</v>
      </c>
      <c r="AA12" s="58"/>
      <c r="AB12" s="100">
        <f>COUNTIF(AB14:AB41,$D$12)</f>
        <v>1</v>
      </c>
      <c r="AC12" s="100">
        <f t="shared" ref="AC12:AF12" si="11">COUNTIF(AC14:AC41,$D$12)</f>
        <v>2</v>
      </c>
      <c r="AD12" s="100">
        <f t="shared" si="11"/>
        <v>2</v>
      </c>
      <c r="AE12" s="100">
        <f t="shared" si="11"/>
        <v>1</v>
      </c>
      <c r="AF12" s="100">
        <f t="shared" si="11"/>
        <v>1</v>
      </c>
      <c r="AG12" s="58"/>
    </row>
    <row r="13" spans="1:42" ht="3" customHeight="1" x14ac:dyDescent="0.2"/>
    <row r="14" spans="1:42" s="54" customFormat="1" ht="14.1" customHeight="1" x14ac:dyDescent="0.2">
      <c r="A14" s="56"/>
      <c r="B14" s="57">
        <v>1</v>
      </c>
      <c r="C14" s="40" t="s">
        <v>83</v>
      </c>
      <c r="D14" s="41" t="s">
        <v>84</v>
      </c>
      <c r="E14" s="56"/>
      <c r="F14" s="57">
        <f>Sv!D4</f>
        <v>3</v>
      </c>
      <c r="G14" s="57">
        <f>Ma!D4</f>
        <v>3</v>
      </c>
      <c r="H14" s="57">
        <f>En!D4</f>
        <v>3</v>
      </c>
      <c r="I14" s="56"/>
      <c r="J14" s="57">
        <f>SO!D4</f>
        <v>3</v>
      </c>
      <c r="K14" s="57">
        <f>NO!D4</f>
        <v>3</v>
      </c>
      <c r="L14" s="56"/>
      <c r="M14" s="57">
        <f>Id!D4</f>
        <v>4</v>
      </c>
      <c r="N14" s="57">
        <f>Mu!D4</f>
        <v>3</v>
      </c>
      <c r="O14" s="57">
        <f>Bl!D4</f>
        <v>2</v>
      </c>
      <c r="P14" s="57">
        <f>Sl!D4</f>
        <v>3</v>
      </c>
      <c r="Q14" s="57">
        <f>Hk!D4</f>
        <v>3</v>
      </c>
      <c r="R14" s="56"/>
      <c r="S14" s="68">
        <f t="shared" ref="S14:S41" si="12">IFERROR(AVERAGEIF(F14:Q14,"&gt;0",F14:Q14), "")</f>
        <v>3</v>
      </c>
      <c r="T14" s="56"/>
      <c r="U14" s="57">
        <f>Sv!E4</f>
        <v>4</v>
      </c>
      <c r="V14" s="57">
        <f>Ma!E4</f>
        <v>1</v>
      </c>
      <c r="W14" s="57">
        <f>En!E4</f>
        <v>2</v>
      </c>
      <c r="X14" s="56"/>
      <c r="Y14" s="57">
        <f>SO!E4</f>
        <v>3</v>
      </c>
      <c r="Z14" s="57">
        <f>NO!E4</f>
        <v>4</v>
      </c>
      <c r="AA14" s="56"/>
      <c r="AB14" s="57">
        <f>Id!E4</f>
        <v>5</v>
      </c>
      <c r="AC14" s="57">
        <f>Mu!E4</f>
        <v>4</v>
      </c>
      <c r="AD14" s="57">
        <f>Bl!E4</f>
        <v>4</v>
      </c>
      <c r="AE14" s="57">
        <f>Sl!E4</f>
        <v>2</v>
      </c>
      <c r="AF14" s="57">
        <f>Hk!E4</f>
        <v>3</v>
      </c>
      <c r="AG14" s="56"/>
      <c r="AH14" s="68">
        <f>IFERROR(AVERAGEIF(U14:AF14,"&gt;0",U14:AF14), "")</f>
        <v>3.2</v>
      </c>
      <c r="AJ14" s="102"/>
      <c r="AK14" s="96" t="s">
        <v>129</v>
      </c>
      <c r="AL14" s="97">
        <v>5</v>
      </c>
      <c r="AM14" s="98"/>
      <c r="AN14" s="102"/>
      <c r="AO14" s="102"/>
      <c r="AP14" s="102"/>
    </row>
    <row r="15" spans="1:42" s="54" customFormat="1" ht="14.1" customHeight="1" x14ac:dyDescent="0.2">
      <c r="A15" s="53"/>
      <c r="B15" s="57">
        <v>2</v>
      </c>
      <c r="C15" s="40" t="s">
        <v>85</v>
      </c>
      <c r="D15" s="41" t="s">
        <v>84</v>
      </c>
      <c r="E15" s="53"/>
      <c r="F15" s="57">
        <f>Sv!D5</f>
        <v>2</v>
      </c>
      <c r="G15" s="57">
        <f>Ma!D5</f>
        <v>2</v>
      </c>
      <c r="H15" s="57">
        <f>En!D5</f>
        <v>3</v>
      </c>
      <c r="I15" s="53"/>
      <c r="J15" s="57">
        <f>SO!D5</f>
        <v>2</v>
      </c>
      <c r="K15" s="57">
        <f>NO!D5</f>
        <v>2</v>
      </c>
      <c r="L15" s="53"/>
      <c r="M15" s="57">
        <f>Id!D5</f>
        <v>4</v>
      </c>
      <c r="N15" s="57">
        <f>Mu!D5</f>
        <v>3</v>
      </c>
      <c r="O15" s="57">
        <f>Bl!D5</f>
        <v>1</v>
      </c>
      <c r="P15" s="57">
        <f>Sl!D5</f>
        <v>3</v>
      </c>
      <c r="Q15" s="57">
        <f>Hk!D5</f>
        <v>3</v>
      </c>
      <c r="R15" s="53"/>
      <c r="S15" s="68">
        <f t="shared" si="12"/>
        <v>2.5</v>
      </c>
      <c r="T15" s="53"/>
      <c r="U15" s="57">
        <f>Sv!E5</f>
        <v>3</v>
      </c>
      <c r="V15" s="57">
        <f>Ma!E5</f>
        <v>4</v>
      </c>
      <c r="W15" s="57">
        <f>En!E5</f>
        <v>3</v>
      </c>
      <c r="X15" s="53"/>
      <c r="Y15" s="57">
        <f>SO!E5</f>
        <v>3</v>
      </c>
      <c r="Z15" s="57">
        <f>NO!E5</f>
        <v>2</v>
      </c>
      <c r="AA15" s="53"/>
      <c r="AB15" s="57">
        <f>Id!E5</f>
        <v>3</v>
      </c>
      <c r="AC15" s="57">
        <f>Mu!E5</f>
        <v>4</v>
      </c>
      <c r="AD15" s="57">
        <f>Bl!E5</f>
        <v>4</v>
      </c>
      <c r="AE15" s="57">
        <f>Sl!E5</f>
        <v>2</v>
      </c>
      <c r="AF15" s="57">
        <f>Hk!E5</f>
        <v>3</v>
      </c>
      <c r="AG15" s="53"/>
      <c r="AH15" s="68">
        <f t="shared" ref="AH15:AH41" si="13">IFERROR(AVERAGEIF(U15:AF15,"&gt;0",U15:AF15), "")</f>
        <v>3.1</v>
      </c>
      <c r="AJ15" s="102"/>
      <c r="AK15" s="102"/>
      <c r="AL15" s="102"/>
      <c r="AM15" s="102"/>
      <c r="AN15" s="102"/>
      <c r="AO15" s="102"/>
      <c r="AP15" s="102"/>
    </row>
    <row r="16" spans="1:42" s="54" customFormat="1" ht="14.1" customHeight="1" x14ac:dyDescent="0.2">
      <c r="A16" s="53"/>
      <c r="B16" s="57">
        <v>3</v>
      </c>
      <c r="C16" s="40" t="s">
        <v>86</v>
      </c>
      <c r="D16" s="41" t="s">
        <v>87</v>
      </c>
      <c r="E16" s="53"/>
      <c r="F16" s="57">
        <f>Sv!D6</f>
        <v>4</v>
      </c>
      <c r="G16" s="57">
        <f>Ma!D6</f>
        <v>3</v>
      </c>
      <c r="H16" s="57">
        <f>En!D6</f>
        <v>4</v>
      </c>
      <c r="I16" s="53"/>
      <c r="J16" s="57">
        <f>SO!D6</f>
        <v>3</v>
      </c>
      <c r="K16" s="57">
        <f>NO!D6</f>
        <v>3</v>
      </c>
      <c r="L16" s="53"/>
      <c r="M16" s="57">
        <f>Id!D6</f>
        <v>2</v>
      </c>
      <c r="N16" s="57">
        <f>Mu!D6</f>
        <v>3</v>
      </c>
      <c r="O16" s="57">
        <f>Bl!D6</f>
        <v>2</v>
      </c>
      <c r="P16" s="57">
        <f>Sl!D6</f>
        <v>3</v>
      </c>
      <c r="Q16" s="57">
        <f>Hk!D6</f>
        <v>4</v>
      </c>
      <c r="R16" s="53"/>
      <c r="S16" s="68">
        <f t="shared" si="12"/>
        <v>3.1</v>
      </c>
      <c r="T16" s="53"/>
      <c r="U16" s="57">
        <f>Sv!E6</f>
        <v>3</v>
      </c>
      <c r="V16" s="57">
        <f>Ma!E6</f>
        <v>3</v>
      </c>
      <c r="W16" s="57">
        <f>En!E6</f>
        <v>3</v>
      </c>
      <c r="X16" s="53"/>
      <c r="Y16" s="57">
        <f>SO!E6</f>
        <v>3</v>
      </c>
      <c r="Z16" s="57">
        <f>NO!E6</f>
        <v>4</v>
      </c>
      <c r="AA16" s="53"/>
      <c r="AB16" s="57">
        <f>Id!E6</f>
        <v>2</v>
      </c>
      <c r="AC16" s="57">
        <f>Mu!E6</f>
        <v>3</v>
      </c>
      <c r="AD16" s="57">
        <f>Bl!E6</f>
        <v>3</v>
      </c>
      <c r="AE16" s="57">
        <f>Sl!E6</f>
        <v>4</v>
      </c>
      <c r="AF16" s="57">
        <f>Hk!E6</f>
        <v>3</v>
      </c>
      <c r="AG16" s="53"/>
      <c r="AH16" s="68">
        <f t="shared" si="13"/>
        <v>3.1</v>
      </c>
      <c r="AJ16" s="106"/>
      <c r="AK16" s="96" t="s">
        <v>130</v>
      </c>
      <c r="AL16" s="97">
        <v>1</v>
      </c>
      <c r="AM16" s="98"/>
      <c r="AN16" s="106"/>
      <c r="AO16" s="106"/>
      <c r="AP16" s="102"/>
    </row>
    <row r="17" spans="1:42" s="54" customFormat="1" ht="14.1" customHeight="1" x14ac:dyDescent="0.2">
      <c r="A17" s="60"/>
      <c r="B17" s="57">
        <v>4</v>
      </c>
      <c r="C17" s="40" t="s">
        <v>88</v>
      </c>
      <c r="D17" s="41" t="s">
        <v>87</v>
      </c>
      <c r="E17" s="60"/>
      <c r="F17" s="57">
        <f>Sv!D7</f>
        <v>3</v>
      </c>
      <c r="G17" s="57">
        <f>Ma!D7</f>
        <v>2</v>
      </c>
      <c r="H17" s="57">
        <f>En!D7</f>
        <v>3</v>
      </c>
      <c r="I17" s="60"/>
      <c r="J17" s="57">
        <f>SO!D7</f>
        <v>3</v>
      </c>
      <c r="K17" s="57">
        <f>NO!D7</f>
        <v>3</v>
      </c>
      <c r="L17" s="60"/>
      <c r="M17" s="57">
        <f>Id!D7</f>
        <v>2</v>
      </c>
      <c r="N17" s="57">
        <f>Mu!D7</f>
        <v>3</v>
      </c>
      <c r="O17" s="57">
        <f>Bl!D7</f>
        <v>1</v>
      </c>
      <c r="P17" s="57">
        <f>Sl!D7</f>
        <v>3</v>
      </c>
      <c r="Q17" s="57">
        <f>Hk!D7</f>
        <v>3</v>
      </c>
      <c r="R17" s="60"/>
      <c r="S17" s="68">
        <f t="shared" si="12"/>
        <v>2.6</v>
      </c>
      <c r="T17" s="60"/>
      <c r="U17" s="57">
        <f>Sv!E7</f>
        <v>3</v>
      </c>
      <c r="V17" s="57">
        <f>Ma!E7</f>
        <v>3</v>
      </c>
      <c r="W17" s="57">
        <f>En!E7</f>
        <v>3</v>
      </c>
      <c r="X17" s="60"/>
      <c r="Y17" s="57">
        <f>SO!E7</f>
        <v>4</v>
      </c>
      <c r="Z17" s="57">
        <f>NO!E7</f>
        <v>4</v>
      </c>
      <c r="AA17" s="60"/>
      <c r="AB17" s="57">
        <f>Id!E7</f>
        <v>2</v>
      </c>
      <c r="AC17" s="57">
        <f>Mu!E7</f>
        <v>3</v>
      </c>
      <c r="AD17" s="57">
        <f>Bl!E7</f>
        <v>3</v>
      </c>
      <c r="AE17" s="57">
        <f>Sl!E7</f>
        <v>4</v>
      </c>
      <c r="AF17" s="57">
        <f>Hk!E7</f>
        <v>3</v>
      </c>
      <c r="AG17" s="60"/>
      <c r="AH17" s="68">
        <f t="shared" si="13"/>
        <v>3.2</v>
      </c>
      <c r="AJ17" s="106"/>
      <c r="AM17" s="102"/>
      <c r="AN17" s="110" t="s">
        <v>76</v>
      </c>
      <c r="AO17" s="106"/>
      <c r="AP17" s="102"/>
    </row>
    <row r="18" spans="1:42" s="54" customFormat="1" ht="14.1" customHeight="1" x14ac:dyDescent="0.2">
      <c r="A18" s="53"/>
      <c r="B18" s="57">
        <v>5</v>
      </c>
      <c r="C18" s="40" t="s">
        <v>89</v>
      </c>
      <c r="D18" s="41" t="s">
        <v>87</v>
      </c>
      <c r="E18" s="53"/>
      <c r="F18" s="57">
        <f>Sv!D8</f>
        <v>5</v>
      </c>
      <c r="G18" s="57">
        <f>Ma!D8</f>
        <v>3</v>
      </c>
      <c r="H18" s="57">
        <f>En!D8</f>
        <v>3</v>
      </c>
      <c r="I18" s="53"/>
      <c r="J18" s="57">
        <f>SO!D8</f>
        <v>3</v>
      </c>
      <c r="K18" s="57">
        <f>NO!D8</f>
        <v>3</v>
      </c>
      <c r="L18" s="53"/>
      <c r="M18" s="57">
        <f>Id!D8</f>
        <v>3</v>
      </c>
      <c r="N18" s="57">
        <f>Mu!D8</f>
        <v>5</v>
      </c>
      <c r="O18" s="57">
        <f>Bl!D8</f>
        <v>4</v>
      </c>
      <c r="P18" s="57">
        <f>Sl!D8</f>
        <v>5</v>
      </c>
      <c r="Q18" s="57">
        <f>Hk!D8</f>
        <v>3</v>
      </c>
      <c r="R18" s="53"/>
      <c r="S18" s="68">
        <f t="shared" si="12"/>
        <v>3.7</v>
      </c>
      <c r="T18" s="53"/>
      <c r="U18" s="57">
        <f>Sv!E8</f>
        <v>3</v>
      </c>
      <c r="V18" s="57">
        <f>Ma!E8</f>
        <v>2</v>
      </c>
      <c r="W18" s="57">
        <f>En!E8</f>
        <v>3</v>
      </c>
      <c r="X18" s="53"/>
      <c r="Y18" s="57">
        <f>SO!E8</f>
        <v>4</v>
      </c>
      <c r="Z18" s="57">
        <f>NO!E8</f>
        <v>4</v>
      </c>
      <c r="AA18" s="53"/>
      <c r="AB18" s="57">
        <f>Id!E8</f>
        <v>3</v>
      </c>
      <c r="AC18" s="57">
        <f>Mu!E8</f>
        <v>2</v>
      </c>
      <c r="AD18" s="57">
        <f>Bl!E8</f>
        <v>2</v>
      </c>
      <c r="AE18" s="57">
        <f>Sl!E8</f>
        <v>4</v>
      </c>
      <c r="AF18" s="57">
        <f>Hk!E8</f>
        <v>3</v>
      </c>
      <c r="AG18" s="53"/>
      <c r="AH18" s="68">
        <f t="shared" si="13"/>
        <v>3</v>
      </c>
      <c r="AJ18" s="106"/>
      <c r="AK18" s="88" t="s">
        <v>81</v>
      </c>
      <c r="AL18" s="89">
        <v>5</v>
      </c>
      <c r="AM18" s="102"/>
      <c r="AN18" s="110" t="s">
        <v>77</v>
      </c>
      <c r="AO18" s="106"/>
      <c r="AP18" s="106"/>
    </row>
    <row r="19" spans="1:42" s="54" customFormat="1" ht="14.1" customHeight="1" x14ac:dyDescent="0.2">
      <c r="A19" s="53"/>
      <c r="B19" s="57">
        <v>6</v>
      </c>
      <c r="C19" s="40" t="s">
        <v>90</v>
      </c>
      <c r="D19" s="41" t="s">
        <v>84</v>
      </c>
      <c r="E19" s="53"/>
      <c r="F19" s="57">
        <f>Sv!D9</f>
        <v>3</v>
      </c>
      <c r="G19" s="57">
        <f>Ma!D9</f>
        <v>3</v>
      </c>
      <c r="H19" s="57">
        <f>En!D9</f>
        <v>5</v>
      </c>
      <c r="I19" s="53"/>
      <c r="J19" s="57">
        <f>SO!D9</f>
        <v>3</v>
      </c>
      <c r="K19" s="57">
        <f>NO!D9</f>
        <v>3</v>
      </c>
      <c r="L19" s="53"/>
      <c r="M19" s="57">
        <f>Id!D9</f>
        <v>4</v>
      </c>
      <c r="N19" s="57">
        <f>Mu!D9</f>
        <v>4</v>
      </c>
      <c r="O19" s="57">
        <f>Bl!D9</f>
        <v>2</v>
      </c>
      <c r="P19" s="57">
        <f>Sl!D9</f>
        <v>3</v>
      </c>
      <c r="Q19" s="57">
        <f>Hk!D9</f>
        <v>2</v>
      </c>
      <c r="R19" s="53"/>
      <c r="S19" s="68">
        <f t="shared" si="12"/>
        <v>3.2</v>
      </c>
      <c r="T19" s="53"/>
      <c r="U19" s="57">
        <f>Sv!E9</f>
        <v>2</v>
      </c>
      <c r="V19" s="57">
        <f>Ma!E9</f>
        <v>2</v>
      </c>
      <c r="W19" s="57">
        <f>En!E9</f>
        <v>3</v>
      </c>
      <c r="X19" s="53"/>
      <c r="Y19" s="57">
        <f>SO!E9</f>
        <v>3</v>
      </c>
      <c r="Z19" s="57">
        <f>NO!E9</f>
        <v>4</v>
      </c>
      <c r="AA19" s="53"/>
      <c r="AB19" s="57">
        <f>Id!E9</f>
        <v>4</v>
      </c>
      <c r="AC19" s="57">
        <f>Mu!E9</f>
        <v>3</v>
      </c>
      <c r="AD19" s="57">
        <f>Bl!E9</f>
        <v>3</v>
      </c>
      <c r="AE19" s="57">
        <f>Sl!E9</f>
        <v>2</v>
      </c>
      <c r="AF19" s="57">
        <f>Hk!E9</f>
        <v>3</v>
      </c>
      <c r="AG19" s="53"/>
      <c r="AH19" s="68">
        <f t="shared" si="13"/>
        <v>2.9</v>
      </c>
      <c r="AJ19" s="106"/>
      <c r="AK19" s="88"/>
      <c r="AL19" s="106"/>
      <c r="AM19" s="102"/>
      <c r="AN19" s="110" t="s">
        <v>78</v>
      </c>
      <c r="AO19" s="106"/>
      <c r="AP19" s="106"/>
    </row>
    <row r="20" spans="1:42" s="54" customFormat="1" ht="14.1" customHeight="1" x14ac:dyDescent="0.2">
      <c r="A20" s="53"/>
      <c r="B20" s="57">
        <v>7</v>
      </c>
      <c r="C20" s="40" t="s">
        <v>91</v>
      </c>
      <c r="D20" s="41" t="s">
        <v>87</v>
      </c>
      <c r="E20" s="53"/>
      <c r="F20" s="57">
        <f>Sv!D10</f>
        <v>2</v>
      </c>
      <c r="G20" s="57">
        <f>Ma!D10</f>
        <v>4</v>
      </c>
      <c r="H20" s="57">
        <f>En!D10</f>
        <v>4</v>
      </c>
      <c r="I20" s="53"/>
      <c r="J20" s="57">
        <f>SO!D10</f>
        <v>3</v>
      </c>
      <c r="K20" s="57">
        <f>NO!D10</f>
        <v>3</v>
      </c>
      <c r="L20" s="53"/>
      <c r="M20" s="57">
        <f>Id!D10</f>
        <v>3</v>
      </c>
      <c r="N20" s="57">
        <f>Mu!D10</f>
        <v>3</v>
      </c>
      <c r="O20" s="57">
        <f>Bl!D10</f>
        <v>4</v>
      </c>
      <c r="P20" s="57">
        <f>Sl!D10</f>
        <v>3</v>
      </c>
      <c r="Q20" s="57">
        <f>Hk!D10</f>
        <v>3</v>
      </c>
      <c r="R20" s="53"/>
      <c r="S20" s="68">
        <f t="shared" si="12"/>
        <v>3.2</v>
      </c>
      <c r="T20" s="53"/>
      <c r="U20" s="57">
        <f>Sv!E10</f>
        <v>2</v>
      </c>
      <c r="V20" s="57">
        <f>Ma!E10</f>
        <v>2</v>
      </c>
      <c r="W20" s="57">
        <f>En!E10</f>
        <v>1</v>
      </c>
      <c r="X20" s="53"/>
      <c r="Y20" s="57">
        <f>SO!E10</f>
        <v>2</v>
      </c>
      <c r="Z20" s="57">
        <f>NO!E10</f>
        <v>2</v>
      </c>
      <c r="AA20" s="53"/>
      <c r="AB20" s="57">
        <f>Id!E10</f>
        <v>3</v>
      </c>
      <c r="AC20" s="57">
        <f>Mu!E10</f>
        <v>3</v>
      </c>
      <c r="AD20" s="57">
        <f>Bl!E10</f>
        <v>2</v>
      </c>
      <c r="AE20" s="57">
        <f>Sl!E10</f>
        <v>4</v>
      </c>
      <c r="AF20" s="57">
        <f>Hk!E10</f>
        <v>1</v>
      </c>
      <c r="AG20" s="53"/>
      <c r="AH20" s="68">
        <f t="shared" si="13"/>
        <v>2.2000000000000002</v>
      </c>
      <c r="AJ20" s="106"/>
      <c r="AK20" s="88" t="s">
        <v>81</v>
      </c>
      <c r="AL20" s="131">
        <v>2</v>
      </c>
      <c r="AM20" s="106"/>
      <c r="AN20" s="106"/>
      <c r="AO20" s="106"/>
      <c r="AP20" s="106"/>
    </row>
    <row r="21" spans="1:42" s="54" customFormat="1" ht="14.1" customHeight="1" x14ac:dyDescent="0.2">
      <c r="A21" s="53"/>
      <c r="B21" s="57">
        <v>8</v>
      </c>
      <c r="C21" s="40" t="s">
        <v>92</v>
      </c>
      <c r="D21" s="41" t="s">
        <v>87</v>
      </c>
      <c r="E21" s="53"/>
      <c r="F21" s="57">
        <f>Sv!D11</f>
        <v>5</v>
      </c>
      <c r="G21" s="57">
        <f>Ma!D11</f>
        <v>4</v>
      </c>
      <c r="H21" s="57">
        <f>En!D11</f>
        <v>4</v>
      </c>
      <c r="I21" s="53"/>
      <c r="J21" s="57">
        <f>SO!D11</f>
        <v>4</v>
      </c>
      <c r="K21" s="57">
        <f>NO!D11</f>
        <v>4</v>
      </c>
      <c r="L21" s="53"/>
      <c r="M21" s="57">
        <f>Id!D11</f>
        <v>3</v>
      </c>
      <c r="N21" s="57">
        <f>Mu!D11</f>
        <v>5</v>
      </c>
      <c r="O21" s="57">
        <f>Bl!D11</f>
        <v>5</v>
      </c>
      <c r="P21" s="57">
        <f>Sl!D11</f>
        <v>5</v>
      </c>
      <c r="Q21" s="57">
        <f>Hk!D11</f>
        <v>3</v>
      </c>
      <c r="R21" s="53"/>
      <c r="S21" s="68">
        <f t="shared" si="12"/>
        <v>4.2</v>
      </c>
      <c r="T21" s="53"/>
      <c r="U21" s="57">
        <f>Sv!E11</f>
        <v>3</v>
      </c>
      <c r="V21" s="57">
        <f>Ma!E11</f>
        <v>3</v>
      </c>
      <c r="W21" s="57">
        <f>En!E11</f>
        <v>3</v>
      </c>
      <c r="X21" s="53"/>
      <c r="Y21" s="57">
        <f>SO!E11</f>
        <v>3</v>
      </c>
      <c r="Z21" s="57">
        <f>NO!E11</f>
        <v>5</v>
      </c>
      <c r="AA21" s="53"/>
      <c r="AB21" s="57">
        <f>Id!E11</f>
        <v>3</v>
      </c>
      <c r="AC21" s="57">
        <f>Mu!E11</f>
        <v>3</v>
      </c>
      <c r="AD21" s="57">
        <f>Bl!E11</f>
        <v>3</v>
      </c>
      <c r="AE21" s="57">
        <f>Sl!E11</f>
        <v>4</v>
      </c>
      <c r="AF21" s="57">
        <f>Hk!E11</f>
        <v>3</v>
      </c>
      <c r="AG21" s="53"/>
      <c r="AH21" s="68">
        <f t="shared" si="13"/>
        <v>3.3</v>
      </c>
      <c r="AJ21" s="106"/>
      <c r="AK21" s="88"/>
      <c r="AL21" s="106"/>
      <c r="AM21" s="106"/>
      <c r="AN21" s="106"/>
      <c r="AO21" s="106"/>
      <c r="AP21" s="106"/>
    </row>
    <row r="22" spans="1:42" s="54" customFormat="1" ht="14.1" customHeight="1" x14ac:dyDescent="0.2">
      <c r="A22" s="53"/>
      <c r="B22" s="57">
        <v>9</v>
      </c>
      <c r="C22" s="40" t="s">
        <v>93</v>
      </c>
      <c r="D22" s="41" t="s">
        <v>87</v>
      </c>
      <c r="E22" s="53"/>
      <c r="F22" s="57">
        <f>Sv!D12</f>
        <v>4</v>
      </c>
      <c r="G22" s="57">
        <f>Ma!D12</f>
        <v>4</v>
      </c>
      <c r="H22" s="57">
        <f>En!D12</f>
        <v>4</v>
      </c>
      <c r="I22" s="53"/>
      <c r="J22" s="57">
        <f>SO!D12</f>
        <v>4</v>
      </c>
      <c r="K22" s="57">
        <f>NO!D12</f>
        <v>4</v>
      </c>
      <c r="L22" s="53"/>
      <c r="M22" s="57">
        <f>Id!D12</f>
        <v>2</v>
      </c>
      <c r="N22" s="57">
        <f>Mu!D12</f>
        <v>3</v>
      </c>
      <c r="O22" s="57">
        <f>Bl!D12</f>
        <v>2</v>
      </c>
      <c r="P22" s="57">
        <f>Sl!D12</f>
        <v>4</v>
      </c>
      <c r="Q22" s="57">
        <f>Hk!D12</f>
        <v>5</v>
      </c>
      <c r="R22" s="53"/>
      <c r="S22" s="68">
        <f t="shared" si="12"/>
        <v>3.6</v>
      </c>
      <c r="T22" s="53"/>
      <c r="U22" s="57">
        <f>Sv!E12</f>
        <v>3</v>
      </c>
      <c r="V22" s="57">
        <f>Ma!E12</f>
        <v>3</v>
      </c>
      <c r="W22" s="57">
        <f>En!E12</f>
        <v>3</v>
      </c>
      <c r="X22" s="53"/>
      <c r="Y22" s="57">
        <f>SO!E12</f>
        <v>3</v>
      </c>
      <c r="Z22" s="57">
        <f>NO!E12</f>
        <v>4</v>
      </c>
      <c r="AA22" s="53"/>
      <c r="AB22" s="57">
        <f>Id!E12</f>
        <v>2</v>
      </c>
      <c r="AC22" s="57">
        <f>Mu!E12</f>
        <v>3</v>
      </c>
      <c r="AD22" s="57">
        <f>Bl!E12</f>
        <v>3</v>
      </c>
      <c r="AE22" s="57">
        <f>Sl!E12</f>
        <v>4</v>
      </c>
      <c r="AF22" s="57">
        <f>Hk!E12</f>
        <v>3</v>
      </c>
      <c r="AG22" s="53"/>
      <c r="AH22" s="68">
        <f t="shared" si="13"/>
        <v>3.1</v>
      </c>
      <c r="AJ22" s="106"/>
      <c r="AK22" s="88" t="s">
        <v>81</v>
      </c>
      <c r="AL22" s="90">
        <v>1</v>
      </c>
      <c r="AM22" s="106"/>
      <c r="AN22" s="106"/>
      <c r="AO22" s="106"/>
      <c r="AP22" s="106"/>
    </row>
    <row r="23" spans="1:42" s="54" customFormat="1" ht="14.1" customHeight="1" x14ac:dyDescent="0.2">
      <c r="A23" s="53"/>
      <c r="B23" s="57">
        <v>10</v>
      </c>
      <c r="C23" s="40" t="s">
        <v>94</v>
      </c>
      <c r="D23" s="41" t="s">
        <v>84</v>
      </c>
      <c r="E23" s="53"/>
      <c r="F23" s="57">
        <f>Sv!D13</f>
        <v>4</v>
      </c>
      <c r="G23" s="57">
        <f>Ma!D13</f>
        <v>3</v>
      </c>
      <c r="H23" s="57">
        <f>En!D13</f>
        <v>5</v>
      </c>
      <c r="I23" s="53"/>
      <c r="J23" s="57">
        <f>SO!D13</f>
        <v>3</v>
      </c>
      <c r="K23" s="57">
        <f>NO!D13</f>
        <v>2</v>
      </c>
      <c r="L23" s="53"/>
      <c r="M23" s="57">
        <f>Id!D13</f>
        <v>5</v>
      </c>
      <c r="N23" s="57">
        <f>Mu!D13</f>
        <v>3</v>
      </c>
      <c r="O23" s="57">
        <f>Bl!D13</f>
        <v>3</v>
      </c>
      <c r="P23" s="57">
        <f>Sl!D13</f>
        <v>3</v>
      </c>
      <c r="Q23" s="57">
        <f>Hk!D13</f>
        <v>5</v>
      </c>
      <c r="R23" s="53"/>
      <c r="S23" s="68">
        <f t="shared" si="12"/>
        <v>3.6</v>
      </c>
      <c r="T23" s="53"/>
      <c r="U23" s="57">
        <f>Sv!E13</f>
        <v>3</v>
      </c>
      <c r="V23" s="57">
        <f>Ma!E13</f>
        <v>3</v>
      </c>
      <c r="W23" s="57">
        <f>En!E13</f>
        <v>4</v>
      </c>
      <c r="X23" s="53"/>
      <c r="Y23" s="57">
        <f>SO!E13</f>
        <v>5</v>
      </c>
      <c r="Z23" s="57">
        <f>NO!E13</f>
        <v>4</v>
      </c>
      <c r="AA23" s="53"/>
      <c r="AB23" s="57">
        <f>Id!E13</f>
        <v>5</v>
      </c>
      <c r="AC23" s="57">
        <f>Mu!E13</f>
        <v>4</v>
      </c>
      <c r="AD23" s="57">
        <f>Bl!E13</f>
        <v>4</v>
      </c>
      <c r="AE23" s="57">
        <f>Sl!E13</f>
        <v>2</v>
      </c>
      <c r="AF23" s="57">
        <f>Hk!E13</f>
        <v>4</v>
      </c>
      <c r="AG23" s="53"/>
      <c r="AH23" s="68">
        <f t="shared" si="13"/>
        <v>3.8</v>
      </c>
      <c r="AJ23" s="106"/>
      <c r="AK23" s="88"/>
      <c r="AL23" s="106"/>
      <c r="AM23" s="106"/>
      <c r="AN23" s="106"/>
      <c r="AO23" s="106"/>
      <c r="AP23" s="106"/>
    </row>
    <row r="24" spans="1:42" s="54" customFormat="1" ht="14.1" customHeight="1" x14ac:dyDescent="0.2">
      <c r="A24" s="53"/>
      <c r="B24" s="57">
        <v>11</v>
      </c>
      <c r="C24" s="40" t="s">
        <v>95</v>
      </c>
      <c r="D24" s="41" t="s">
        <v>87</v>
      </c>
      <c r="E24" s="53"/>
      <c r="F24" s="57">
        <f>Sv!D14</f>
        <v>4</v>
      </c>
      <c r="G24" s="57">
        <f>Ma!D14</f>
        <v>3</v>
      </c>
      <c r="H24" s="57">
        <f>En!D14</f>
        <v>5</v>
      </c>
      <c r="I24" s="53"/>
      <c r="J24" s="57">
        <f>SO!D14</f>
        <v>3</v>
      </c>
      <c r="K24" s="57">
        <f>NO!D14</f>
        <v>3</v>
      </c>
      <c r="L24" s="53"/>
      <c r="M24" s="57">
        <f>Id!D14</f>
        <v>3</v>
      </c>
      <c r="N24" s="57">
        <f>Mu!D14</f>
        <v>3</v>
      </c>
      <c r="O24" s="57">
        <f>Bl!D14</f>
        <v>2</v>
      </c>
      <c r="P24" s="57">
        <f>Sl!D14</f>
        <v>4</v>
      </c>
      <c r="Q24" s="57">
        <f>Hk!D14</f>
        <v>1</v>
      </c>
      <c r="R24" s="53"/>
      <c r="S24" s="68">
        <f t="shared" si="12"/>
        <v>3.1</v>
      </c>
      <c r="T24" s="53"/>
      <c r="U24" s="57">
        <f>Sv!E14</f>
        <v>4</v>
      </c>
      <c r="V24" s="57">
        <f>Ma!E14</f>
        <v>3</v>
      </c>
      <c r="W24" s="57">
        <f>En!E14</f>
        <v>4</v>
      </c>
      <c r="X24" s="53"/>
      <c r="Y24" s="57">
        <f>SO!E14</f>
        <v>1</v>
      </c>
      <c r="Z24" s="57">
        <f>NO!E14</f>
        <v>4</v>
      </c>
      <c r="AA24" s="53"/>
      <c r="AB24" s="57">
        <f>Id!E14</f>
        <v>3</v>
      </c>
      <c r="AC24" s="57">
        <f>Mu!E14</f>
        <v>3</v>
      </c>
      <c r="AD24" s="57">
        <f>Bl!E14</f>
        <v>3</v>
      </c>
      <c r="AE24" s="57">
        <f>Sl!E14</f>
        <v>4</v>
      </c>
      <c r="AF24" s="57">
        <f>Hk!E14</f>
        <v>3</v>
      </c>
      <c r="AG24" s="53"/>
      <c r="AH24" s="68">
        <f t="shared" si="13"/>
        <v>3.2</v>
      </c>
      <c r="AJ24" s="106"/>
      <c r="AK24" s="88" t="s">
        <v>80</v>
      </c>
      <c r="AL24" s="89">
        <v>4</v>
      </c>
      <c r="AM24" s="106"/>
      <c r="AN24" s="106"/>
      <c r="AO24" s="106"/>
      <c r="AP24" s="106"/>
    </row>
    <row r="25" spans="1:42" s="54" customFormat="1" ht="14.1" customHeight="1" x14ac:dyDescent="0.2">
      <c r="A25" s="53"/>
      <c r="B25" s="57">
        <v>12</v>
      </c>
      <c r="C25" s="40" t="s">
        <v>96</v>
      </c>
      <c r="D25" s="41" t="s">
        <v>87</v>
      </c>
      <c r="E25" s="53"/>
      <c r="F25" s="57">
        <f>Sv!D15</f>
        <v>3</v>
      </c>
      <c r="G25" s="57">
        <f>Ma!D15</f>
        <v>3</v>
      </c>
      <c r="H25" s="57">
        <f>En!D15</f>
        <v>3</v>
      </c>
      <c r="I25" s="53"/>
      <c r="J25" s="57">
        <f>SO!D15</f>
        <v>3</v>
      </c>
      <c r="K25" s="57">
        <f>NO!D15</f>
        <v>3</v>
      </c>
      <c r="L25" s="53"/>
      <c r="M25" s="57">
        <f>Id!D15</f>
        <v>2</v>
      </c>
      <c r="N25" s="57">
        <f>Mu!D15</f>
        <v>4</v>
      </c>
      <c r="O25" s="57">
        <f>Bl!D15</f>
        <v>4</v>
      </c>
      <c r="P25" s="57">
        <f>Sl!D15</f>
        <v>3</v>
      </c>
      <c r="Q25" s="57">
        <f>Hk!D15</f>
        <v>2</v>
      </c>
      <c r="R25" s="53"/>
      <c r="S25" s="68">
        <f t="shared" si="12"/>
        <v>3</v>
      </c>
      <c r="T25" s="53"/>
      <c r="U25" s="57">
        <f>Sv!E15</f>
        <v>3</v>
      </c>
      <c r="V25" s="57">
        <f>Ma!E15</f>
        <v>4</v>
      </c>
      <c r="W25" s="57">
        <f>En!E15</f>
        <v>3</v>
      </c>
      <c r="X25" s="53"/>
      <c r="Y25" s="57">
        <f>SO!E15</f>
        <v>4</v>
      </c>
      <c r="Z25" s="57">
        <f>NO!E15</f>
        <v>4</v>
      </c>
      <c r="AA25" s="53"/>
      <c r="AB25" s="57">
        <f>Id!E15</f>
        <v>2</v>
      </c>
      <c r="AC25" s="57">
        <f>Mu!E15</f>
        <v>4</v>
      </c>
      <c r="AD25" s="57">
        <f>Bl!E15</f>
        <v>4</v>
      </c>
      <c r="AE25" s="57">
        <f>Sl!E15</f>
        <v>4</v>
      </c>
      <c r="AF25" s="57">
        <f>Hk!E15</f>
        <v>3</v>
      </c>
      <c r="AG25" s="53"/>
      <c r="AH25" s="68">
        <f t="shared" si="13"/>
        <v>3.5</v>
      </c>
      <c r="AJ25" s="106"/>
      <c r="AK25" s="88"/>
      <c r="AL25" s="106"/>
      <c r="AM25" s="106"/>
      <c r="AN25" s="106"/>
      <c r="AO25" s="106"/>
      <c r="AP25" s="106"/>
    </row>
    <row r="26" spans="1:42" s="54" customFormat="1" ht="14.1" customHeight="1" x14ac:dyDescent="0.2">
      <c r="A26" s="53"/>
      <c r="B26" s="57">
        <v>13</v>
      </c>
      <c r="C26" s="40" t="s">
        <v>97</v>
      </c>
      <c r="D26" s="41" t="s">
        <v>84</v>
      </c>
      <c r="E26" s="53"/>
      <c r="F26" s="57">
        <f>Sv!D16</f>
        <v>3</v>
      </c>
      <c r="G26" s="57">
        <f>Ma!D16</f>
        <v>4</v>
      </c>
      <c r="H26" s="57">
        <f>En!D16</f>
        <v>5</v>
      </c>
      <c r="I26" s="53"/>
      <c r="J26" s="57">
        <f>SO!D16</f>
        <v>3</v>
      </c>
      <c r="K26" s="57">
        <f>NO!D16</f>
        <v>4</v>
      </c>
      <c r="L26" s="53"/>
      <c r="M26" s="57">
        <f>Id!D16</f>
        <v>4</v>
      </c>
      <c r="N26" s="57">
        <f>Mu!D16</f>
        <v>3</v>
      </c>
      <c r="O26" s="57">
        <f>Bl!D16</f>
        <v>2</v>
      </c>
      <c r="P26" s="57">
        <f>Sl!D16</f>
        <v>3</v>
      </c>
      <c r="Q26" s="57">
        <f>Hk!D16</f>
        <v>1</v>
      </c>
      <c r="R26" s="53"/>
      <c r="S26" s="68">
        <f t="shared" si="12"/>
        <v>3.2</v>
      </c>
      <c r="T26" s="53"/>
      <c r="U26" s="57">
        <f>Sv!E16</f>
        <v>3</v>
      </c>
      <c r="V26" s="57">
        <f>Ma!E16</f>
        <v>3</v>
      </c>
      <c r="W26" s="57">
        <f>En!E16</f>
        <v>3</v>
      </c>
      <c r="X26" s="53"/>
      <c r="Y26" s="57">
        <f>SO!E16</f>
        <v>4</v>
      </c>
      <c r="Z26" s="57">
        <f>NO!E16</f>
        <v>4</v>
      </c>
      <c r="AA26" s="53"/>
      <c r="AB26" s="57">
        <f>Id!E16</f>
        <v>5</v>
      </c>
      <c r="AC26" s="57">
        <f>Mu!E16</f>
        <v>4</v>
      </c>
      <c r="AD26" s="57">
        <f>Bl!E16</f>
        <v>4</v>
      </c>
      <c r="AE26" s="57">
        <f>Sl!E16</f>
        <v>2</v>
      </c>
      <c r="AF26" s="57">
        <f>Hk!E16</f>
        <v>3</v>
      </c>
      <c r="AG26" s="53"/>
      <c r="AH26" s="68">
        <f t="shared" si="13"/>
        <v>3.5</v>
      </c>
      <c r="AJ26" s="106"/>
      <c r="AK26" s="88" t="s">
        <v>79</v>
      </c>
      <c r="AL26" s="90">
        <v>2.5</v>
      </c>
      <c r="AM26" s="106"/>
      <c r="AN26" s="106"/>
      <c r="AO26" s="106"/>
      <c r="AP26" s="106"/>
    </row>
    <row r="27" spans="1:42" s="54" customFormat="1" ht="14.1" customHeight="1" x14ac:dyDescent="0.2">
      <c r="A27" s="53"/>
      <c r="B27" s="57">
        <v>14</v>
      </c>
      <c r="C27" s="40" t="s">
        <v>98</v>
      </c>
      <c r="D27" s="41" t="s">
        <v>84</v>
      </c>
      <c r="E27" s="53"/>
      <c r="F27" s="57">
        <f>Sv!D17</f>
        <v>2</v>
      </c>
      <c r="G27" s="57">
        <f>Ma!D17</f>
        <v>2</v>
      </c>
      <c r="H27" s="57">
        <f>En!D17</f>
        <v>1</v>
      </c>
      <c r="I27" s="53"/>
      <c r="J27" s="57">
        <f>SO!D17</f>
        <v>2</v>
      </c>
      <c r="K27" s="57">
        <f>NO!D17</f>
        <v>1</v>
      </c>
      <c r="L27" s="53"/>
      <c r="M27" s="57">
        <f>Id!D17</f>
        <v>4</v>
      </c>
      <c r="N27" s="57">
        <f>Mu!D17</f>
        <v>1</v>
      </c>
      <c r="O27" s="57">
        <f>Bl!D17</f>
        <v>2</v>
      </c>
      <c r="P27" s="57">
        <f>Sl!D17</f>
        <v>4</v>
      </c>
      <c r="Q27" s="57">
        <f>Hk!D17</f>
        <v>1</v>
      </c>
      <c r="R27" s="53"/>
      <c r="S27" s="68">
        <f t="shared" si="12"/>
        <v>2</v>
      </c>
      <c r="T27" s="53"/>
      <c r="U27" s="57">
        <f>Sv!E17</f>
        <v>2</v>
      </c>
      <c r="V27" s="57">
        <f>Ma!E17</f>
        <v>3</v>
      </c>
      <c r="W27" s="57">
        <f>En!E17</f>
        <v>2</v>
      </c>
      <c r="X27" s="53"/>
      <c r="Y27" s="57">
        <f>SO!E17</f>
        <v>3</v>
      </c>
      <c r="Z27" s="57">
        <f>NO!E17</f>
        <v>2</v>
      </c>
      <c r="AA27" s="53"/>
      <c r="AB27" s="57">
        <f>Id!E17</f>
        <v>4</v>
      </c>
      <c r="AC27" s="57">
        <f>Mu!E17</f>
        <v>3</v>
      </c>
      <c r="AD27" s="57">
        <f>Bl!E17</f>
        <v>3</v>
      </c>
      <c r="AE27" s="57">
        <f>Sl!E17</f>
        <v>2</v>
      </c>
      <c r="AF27" s="57">
        <f>Hk!E17</f>
        <v>2</v>
      </c>
      <c r="AG27" s="53"/>
      <c r="AH27" s="68">
        <f t="shared" si="13"/>
        <v>2.6</v>
      </c>
      <c r="AJ27" s="106"/>
      <c r="AM27" s="106"/>
      <c r="AN27" s="106"/>
      <c r="AO27" s="106"/>
      <c r="AP27" s="106"/>
    </row>
    <row r="28" spans="1:42" s="54" customFormat="1" ht="14.1" customHeight="1" x14ac:dyDescent="0.2">
      <c r="A28" s="53"/>
      <c r="B28" s="57">
        <v>15</v>
      </c>
      <c r="C28" s="40" t="s">
        <v>99</v>
      </c>
      <c r="D28" s="41" t="s">
        <v>87</v>
      </c>
      <c r="E28" s="53"/>
      <c r="F28" s="57">
        <f>Sv!D18</f>
        <v>2</v>
      </c>
      <c r="G28" s="57">
        <f>Ma!D18</f>
        <v>2</v>
      </c>
      <c r="H28" s="57">
        <f>En!D18</f>
        <v>2</v>
      </c>
      <c r="I28" s="53"/>
      <c r="J28" s="57">
        <f>SO!D18</f>
        <v>2</v>
      </c>
      <c r="K28" s="57">
        <f>NO!D18</f>
        <v>2</v>
      </c>
      <c r="L28" s="53"/>
      <c r="M28" s="57">
        <f>Id!D18</f>
        <v>3</v>
      </c>
      <c r="N28" s="57">
        <f>Mu!D18</f>
        <v>2</v>
      </c>
      <c r="O28" s="57">
        <f>Bl!D18</f>
        <v>1</v>
      </c>
      <c r="P28" s="57">
        <f>Sl!D18</f>
        <v>3</v>
      </c>
      <c r="Q28" s="57">
        <f>Hk!D18</f>
        <v>3</v>
      </c>
      <c r="R28" s="53"/>
      <c r="S28" s="68">
        <f t="shared" si="12"/>
        <v>2.2000000000000002</v>
      </c>
      <c r="T28" s="53"/>
      <c r="U28" s="57">
        <f>Sv!E18</f>
        <v>3</v>
      </c>
      <c r="V28" s="57">
        <f>Ma!E18</f>
        <v>4</v>
      </c>
      <c r="W28" s="57">
        <f>En!E18</f>
        <v>3</v>
      </c>
      <c r="X28" s="53"/>
      <c r="Y28" s="57">
        <f>SO!E18</f>
        <v>3</v>
      </c>
      <c r="Z28" s="57">
        <f>NO!E18</f>
        <v>4</v>
      </c>
      <c r="AA28" s="53"/>
      <c r="AB28" s="57">
        <f>Id!E18</f>
        <v>3</v>
      </c>
      <c r="AC28" s="57">
        <f>Mu!E18</f>
        <v>3</v>
      </c>
      <c r="AD28" s="57">
        <f>Bl!E18</f>
        <v>3</v>
      </c>
      <c r="AE28" s="57">
        <f>Sl!E18</f>
        <v>4</v>
      </c>
      <c r="AF28" s="57">
        <f>Hk!E18</f>
        <v>3</v>
      </c>
      <c r="AG28" s="53"/>
      <c r="AH28" s="68">
        <f t="shared" si="13"/>
        <v>3.3</v>
      </c>
      <c r="AJ28" s="106"/>
      <c r="AM28" s="106"/>
      <c r="AN28" s="106"/>
      <c r="AO28" s="106"/>
      <c r="AP28" s="106"/>
    </row>
    <row r="29" spans="1:42" s="54" customFormat="1" ht="14.1" customHeight="1" x14ac:dyDescent="0.2">
      <c r="A29" s="53"/>
      <c r="B29" s="57">
        <v>16</v>
      </c>
      <c r="C29" s="40" t="s">
        <v>100</v>
      </c>
      <c r="D29" s="41" t="s">
        <v>87</v>
      </c>
      <c r="E29" s="53"/>
      <c r="F29" s="57">
        <f>Sv!D19</f>
        <v>3</v>
      </c>
      <c r="G29" s="57">
        <f>Ma!D19</f>
        <v>3</v>
      </c>
      <c r="H29" s="57">
        <f>En!D19</f>
        <v>4</v>
      </c>
      <c r="I29" s="53"/>
      <c r="J29" s="57">
        <f>SO!D19</f>
        <v>3</v>
      </c>
      <c r="K29" s="57">
        <f>NO!D19</f>
        <v>3</v>
      </c>
      <c r="L29" s="53"/>
      <c r="M29" s="57">
        <f>Id!D19</f>
        <v>2</v>
      </c>
      <c r="N29" s="57">
        <f>Mu!D19</f>
        <v>3</v>
      </c>
      <c r="O29" s="57">
        <f>Bl!D19</f>
        <v>2</v>
      </c>
      <c r="P29" s="57">
        <f>Sl!D19</f>
        <v>3</v>
      </c>
      <c r="Q29" s="57">
        <f>Hk!D19</f>
        <v>1</v>
      </c>
      <c r="R29" s="53"/>
      <c r="S29" s="68">
        <f t="shared" si="12"/>
        <v>2.7</v>
      </c>
      <c r="T29" s="53"/>
      <c r="U29" s="57">
        <f>Sv!E19</f>
        <v>3</v>
      </c>
      <c r="V29" s="57">
        <f>Ma!E19</f>
        <v>3</v>
      </c>
      <c r="W29" s="57">
        <f>En!E19</f>
        <v>3</v>
      </c>
      <c r="X29" s="53"/>
      <c r="Y29" s="57">
        <f>SO!E19</f>
        <v>3</v>
      </c>
      <c r="Z29" s="57">
        <f>NO!E19</f>
        <v>4</v>
      </c>
      <c r="AA29" s="53"/>
      <c r="AB29" s="57">
        <f>Id!E19</f>
        <v>2</v>
      </c>
      <c r="AC29" s="57">
        <f>Mu!E19</f>
        <v>3</v>
      </c>
      <c r="AD29" s="57">
        <f>Bl!E19</f>
        <v>3</v>
      </c>
      <c r="AE29" s="57">
        <f>Sl!E19</f>
        <v>4</v>
      </c>
      <c r="AF29" s="57">
        <f>Hk!E19</f>
        <v>3</v>
      </c>
      <c r="AG29" s="53"/>
      <c r="AH29" s="68">
        <f t="shared" si="13"/>
        <v>3.1</v>
      </c>
      <c r="AJ29" s="106"/>
      <c r="AM29" s="106"/>
      <c r="AN29" s="106"/>
      <c r="AO29" s="106"/>
      <c r="AP29" s="106"/>
    </row>
    <row r="30" spans="1:42" s="54" customFormat="1" ht="14.1" customHeight="1" x14ac:dyDescent="0.2">
      <c r="A30" s="53"/>
      <c r="B30" s="57">
        <v>17</v>
      </c>
      <c r="C30" s="40" t="s">
        <v>101</v>
      </c>
      <c r="D30" s="41" t="s">
        <v>87</v>
      </c>
      <c r="E30" s="53"/>
      <c r="F30" s="57">
        <f>Sv!D20</f>
        <v>3</v>
      </c>
      <c r="G30" s="57">
        <f>Ma!D20</f>
        <v>3</v>
      </c>
      <c r="H30" s="57">
        <f>En!D20</f>
        <v>3</v>
      </c>
      <c r="I30" s="53"/>
      <c r="J30" s="57">
        <f>SO!D20</f>
        <v>3</v>
      </c>
      <c r="K30" s="57">
        <f>NO!D20</f>
        <v>3</v>
      </c>
      <c r="L30" s="53"/>
      <c r="M30" s="57">
        <f>Id!D20</f>
        <v>1</v>
      </c>
      <c r="N30" s="57">
        <f>Mu!D20</f>
        <v>3</v>
      </c>
      <c r="O30" s="57">
        <f>Bl!D20</f>
        <v>2</v>
      </c>
      <c r="P30" s="57">
        <f>Sl!D20</f>
        <v>4</v>
      </c>
      <c r="Q30" s="57">
        <f>Hk!D20</f>
        <v>1</v>
      </c>
      <c r="R30" s="53"/>
      <c r="S30" s="68">
        <f t="shared" si="12"/>
        <v>2.6</v>
      </c>
      <c r="T30" s="53"/>
      <c r="U30" s="57">
        <f>Sv!E20</f>
        <v>3</v>
      </c>
      <c r="V30" s="57">
        <f>Ma!E20</f>
        <v>3</v>
      </c>
      <c r="W30" s="57">
        <f>En!E20</f>
        <v>3</v>
      </c>
      <c r="X30" s="53"/>
      <c r="Y30" s="57">
        <f>SO!E20</f>
        <v>2</v>
      </c>
      <c r="Z30" s="57">
        <f>NO!E20</f>
        <v>4</v>
      </c>
      <c r="AA30" s="53"/>
      <c r="AB30" s="57">
        <f>Id!E20</f>
        <v>3</v>
      </c>
      <c r="AC30" s="57">
        <f>Mu!E20</f>
        <v>2</v>
      </c>
      <c r="AD30" s="57">
        <f>Bl!E20</f>
        <v>2</v>
      </c>
      <c r="AE30" s="57">
        <f>Sl!E20</f>
        <v>4</v>
      </c>
      <c r="AF30" s="57">
        <f>Hk!E20</f>
        <v>3</v>
      </c>
      <c r="AG30" s="53"/>
      <c r="AH30" s="68">
        <f t="shared" si="13"/>
        <v>2.9</v>
      </c>
      <c r="AJ30" s="106"/>
      <c r="AM30" s="106"/>
      <c r="AN30" s="106"/>
      <c r="AO30" s="106"/>
      <c r="AP30" s="106"/>
    </row>
    <row r="31" spans="1:42" s="54" customFormat="1" ht="14.1" customHeight="1" x14ac:dyDescent="0.2">
      <c r="A31" s="53"/>
      <c r="B31" s="57">
        <v>18</v>
      </c>
      <c r="C31" s="40" t="s">
        <v>102</v>
      </c>
      <c r="D31" s="41" t="s">
        <v>87</v>
      </c>
      <c r="E31" s="53"/>
      <c r="F31" s="57">
        <f>Sv!D21</f>
        <v>2</v>
      </c>
      <c r="G31" s="57">
        <f>Ma!D21</f>
        <v>2</v>
      </c>
      <c r="H31" s="57">
        <f>En!D21</f>
        <v>3</v>
      </c>
      <c r="I31" s="53"/>
      <c r="J31" s="57">
        <f>SO!D21</f>
        <v>2</v>
      </c>
      <c r="K31" s="57">
        <f>NO!D21</f>
        <v>2</v>
      </c>
      <c r="L31" s="53"/>
      <c r="M31" s="57">
        <f>Id!D21</f>
        <v>3</v>
      </c>
      <c r="N31" s="57">
        <f>Mu!D21</f>
        <v>3</v>
      </c>
      <c r="O31" s="57">
        <f>Bl!D21</f>
        <v>2</v>
      </c>
      <c r="P31" s="57">
        <f>Sl!D21</f>
        <v>3</v>
      </c>
      <c r="Q31" s="57">
        <f>Hk!D21</f>
        <v>2</v>
      </c>
      <c r="R31" s="53"/>
      <c r="S31" s="68">
        <f t="shared" si="12"/>
        <v>2.4</v>
      </c>
      <c r="T31" s="53"/>
      <c r="U31" s="57">
        <f>Sv!E21</f>
        <v>4</v>
      </c>
      <c r="V31" s="57">
        <f>Ma!E21</f>
        <v>3</v>
      </c>
      <c r="W31" s="57">
        <f>En!E21</f>
        <v>3</v>
      </c>
      <c r="X31" s="53"/>
      <c r="Y31" s="57">
        <f>SO!E21</f>
        <v>3</v>
      </c>
      <c r="Z31" s="57">
        <f>NO!E21</f>
        <v>4</v>
      </c>
      <c r="AA31" s="53"/>
      <c r="AB31" s="57">
        <f>Id!E21</f>
        <v>3</v>
      </c>
      <c r="AC31" s="57">
        <f>Mu!E21</f>
        <v>3</v>
      </c>
      <c r="AD31" s="57">
        <f>Bl!E21</f>
        <v>3</v>
      </c>
      <c r="AE31" s="57">
        <f>Sl!E21</f>
        <v>4</v>
      </c>
      <c r="AF31" s="57">
        <f>Hk!E21</f>
        <v>3</v>
      </c>
      <c r="AG31" s="53"/>
      <c r="AH31" s="68">
        <f t="shared" si="13"/>
        <v>3.3</v>
      </c>
      <c r="AJ31" s="106"/>
      <c r="AM31" s="106"/>
      <c r="AN31" s="106"/>
      <c r="AO31" s="106"/>
      <c r="AP31" s="106"/>
    </row>
    <row r="32" spans="1:42" s="54" customFormat="1" ht="14.1" customHeight="1" x14ac:dyDescent="0.2">
      <c r="A32" s="53"/>
      <c r="B32" s="57">
        <v>19</v>
      </c>
      <c r="C32" s="40" t="s">
        <v>103</v>
      </c>
      <c r="D32" s="41" t="s">
        <v>87</v>
      </c>
      <c r="E32" s="53"/>
      <c r="F32" s="57">
        <f>Sv!D22</f>
        <v>3</v>
      </c>
      <c r="G32" s="57">
        <f>Ma!D22</f>
        <v>3</v>
      </c>
      <c r="H32" s="57">
        <f>En!D22</f>
        <v>2</v>
      </c>
      <c r="I32" s="53"/>
      <c r="J32" s="57">
        <f>SO!D22</f>
        <v>3</v>
      </c>
      <c r="K32" s="57">
        <f>NO!D22</f>
        <v>3</v>
      </c>
      <c r="L32" s="53"/>
      <c r="M32" s="57">
        <f>Id!D22</f>
        <v>2</v>
      </c>
      <c r="N32" s="57">
        <f>Mu!D22</f>
        <v>2</v>
      </c>
      <c r="O32" s="57">
        <f>Bl!D22</f>
        <v>1</v>
      </c>
      <c r="P32" s="57">
        <f>Sl!D22</f>
        <v>3</v>
      </c>
      <c r="Q32" s="57">
        <f>Hk!D22</f>
        <v>3</v>
      </c>
      <c r="R32" s="53"/>
      <c r="S32" s="68">
        <f t="shared" si="12"/>
        <v>2.5</v>
      </c>
      <c r="T32" s="53"/>
      <c r="U32" s="57">
        <f>Sv!E22</f>
        <v>4</v>
      </c>
      <c r="V32" s="57">
        <f>Ma!E22</f>
        <v>3</v>
      </c>
      <c r="W32" s="57">
        <f>En!E22</f>
        <v>3</v>
      </c>
      <c r="X32" s="53"/>
      <c r="Y32" s="57">
        <f>SO!E22</f>
        <v>3</v>
      </c>
      <c r="Z32" s="57">
        <f>NO!E22</f>
        <v>4</v>
      </c>
      <c r="AA32" s="53"/>
      <c r="AB32" s="57">
        <f>Id!E22</f>
        <v>2</v>
      </c>
      <c r="AC32" s="57">
        <f>Mu!E22</f>
        <v>1</v>
      </c>
      <c r="AD32" s="57">
        <f>Bl!E22</f>
        <v>1</v>
      </c>
      <c r="AE32" s="57">
        <f>Sl!E22</f>
        <v>4</v>
      </c>
      <c r="AF32" s="57">
        <f>Hk!E22</f>
        <v>3</v>
      </c>
      <c r="AG32" s="53"/>
      <c r="AH32" s="68">
        <f t="shared" si="13"/>
        <v>2.8</v>
      </c>
      <c r="AJ32" s="106"/>
      <c r="AM32" s="106"/>
      <c r="AN32" s="106"/>
      <c r="AO32" s="106"/>
      <c r="AP32" s="106"/>
    </row>
    <row r="33" spans="1:42" s="54" customFormat="1" ht="14.1" customHeight="1" x14ac:dyDescent="0.2">
      <c r="A33" s="53"/>
      <c r="B33" s="57">
        <v>20</v>
      </c>
      <c r="C33" s="40" t="s">
        <v>104</v>
      </c>
      <c r="D33" s="41" t="s">
        <v>87</v>
      </c>
      <c r="E33" s="53"/>
      <c r="F33" s="57">
        <f>Sv!D23</f>
        <v>5</v>
      </c>
      <c r="G33" s="57">
        <f>Ma!D23</f>
        <v>4</v>
      </c>
      <c r="H33" s="57">
        <f>En!D23</f>
        <v>3</v>
      </c>
      <c r="I33" s="53"/>
      <c r="J33" s="57">
        <f>SO!D23</f>
        <v>4</v>
      </c>
      <c r="K33" s="57">
        <f>NO!D23</f>
        <v>4</v>
      </c>
      <c r="L33" s="53"/>
      <c r="M33" s="57">
        <f>Id!D23</f>
        <v>3</v>
      </c>
      <c r="N33" s="57">
        <f>Mu!D23</f>
        <v>4</v>
      </c>
      <c r="O33" s="57">
        <f>Bl!D23</f>
        <v>5</v>
      </c>
      <c r="P33" s="57">
        <f>Sl!D23</f>
        <v>4</v>
      </c>
      <c r="Q33" s="57">
        <f>Hk!D23</f>
        <v>4</v>
      </c>
      <c r="R33" s="53"/>
      <c r="S33" s="68">
        <f t="shared" si="12"/>
        <v>4</v>
      </c>
      <c r="T33" s="53"/>
      <c r="U33" s="57">
        <f>Sv!E23</f>
        <v>3</v>
      </c>
      <c r="V33" s="57">
        <f>Ma!E23</f>
        <v>1</v>
      </c>
      <c r="W33" s="57">
        <f>En!E23</f>
        <v>4</v>
      </c>
      <c r="X33" s="53"/>
      <c r="Y33" s="57">
        <f>SO!E23</f>
        <v>3</v>
      </c>
      <c r="Z33" s="57">
        <f>NO!E23</f>
        <v>4</v>
      </c>
      <c r="AA33" s="53"/>
      <c r="AB33" s="57">
        <f>Id!E23</f>
        <v>1</v>
      </c>
      <c r="AC33" s="57">
        <f>Mu!E23</f>
        <v>3</v>
      </c>
      <c r="AD33" s="57">
        <f>Bl!E23</f>
        <v>3</v>
      </c>
      <c r="AE33" s="57">
        <f>Sl!E23</f>
        <v>5</v>
      </c>
      <c r="AF33" s="57">
        <f>Hk!E23</f>
        <v>3</v>
      </c>
      <c r="AG33" s="53"/>
      <c r="AH33" s="68">
        <f t="shared" si="13"/>
        <v>3</v>
      </c>
      <c r="AJ33" s="106"/>
      <c r="AM33" s="106"/>
      <c r="AN33" s="106"/>
      <c r="AO33" s="106"/>
      <c r="AP33" s="106"/>
    </row>
    <row r="34" spans="1:42" s="54" customFormat="1" ht="14.1" customHeight="1" x14ac:dyDescent="0.2">
      <c r="A34" s="53"/>
      <c r="B34" s="57">
        <v>21</v>
      </c>
      <c r="C34" s="40" t="s">
        <v>105</v>
      </c>
      <c r="D34" s="41" t="s">
        <v>84</v>
      </c>
      <c r="E34" s="53"/>
      <c r="F34" s="57">
        <f>Sv!D24</f>
        <v>3</v>
      </c>
      <c r="G34" s="57">
        <f>Ma!D24</f>
        <v>3</v>
      </c>
      <c r="H34" s="57">
        <f>En!D24</f>
        <v>4</v>
      </c>
      <c r="I34" s="53"/>
      <c r="J34" s="57">
        <f>SO!D24</f>
        <v>3</v>
      </c>
      <c r="K34" s="57">
        <f>NO!D24</f>
        <v>3</v>
      </c>
      <c r="L34" s="53"/>
      <c r="M34" s="57">
        <f>Id!D24</f>
        <v>5</v>
      </c>
      <c r="N34" s="57">
        <f>Mu!D24</f>
        <v>3</v>
      </c>
      <c r="O34" s="57">
        <f>Bl!D24</f>
        <v>2</v>
      </c>
      <c r="P34" s="57">
        <f>Sl!D24</f>
        <v>3</v>
      </c>
      <c r="Q34" s="57">
        <f>Hk!D24</f>
        <v>3</v>
      </c>
      <c r="R34" s="53"/>
      <c r="S34" s="68">
        <f t="shared" si="12"/>
        <v>3.2</v>
      </c>
      <c r="T34" s="53"/>
      <c r="U34" s="57">
        <f>Sv!E24</f>
        <v>3</v>
      </c>
      <c r="V34" s="57">
        <f>Ma!E24</f>
        <v>3</v>
      </c>
      <c r="W34" s="57">
        <f>En!E24</f>
        <v>5</v>
      </c>
      <c r="X34" s="53"/>
      <c r="Y34" s="57">
        <f>SO!E24</f>
        <v>3</v>
      </c>
      <c r="Z34" s="57">
        <f>NO!E24</f>
        <v>4</v>
      </c>
      <c r="AA34" s="53"/>
      <c r="AB34" s="57">
        <f>Id!E24</f>
        <v>4</v>
      </c>
      <c r="AC34" s="57">
        <f>Mu!E24</f>
        <v>3</v>
      </c>
      <c r="AD34" s="57">
        <f>Bl!E24</f>
        <v>3</v>
      </c>
      <c r="AE34" s="57">
        <f>Sl!E24</f>
        <v>2</v>
      </c>
      <c r="AF34" s="57">
        <f>Hk!E24</f>
        <v>3</v>
      </c>
      <c r="AG34" s="53"/>
      <c r="AH34" s="68">
        <f t="shared" si="13"/>
        <v>3.3</v>
      </c>
      <c r="AJ34" s="106"/>
      <c r="AM34" s="106"/>
      <c r="AN34" s="106"/>
      <c r="AO34" s="106"/>
      <c r="AP34" s="106"/>
    </row>
    <row r="35" spans="1:42" s="54" customFormat="1" ht="14.1" customHeight="1" x14ac:dyDescent="0.2">
      <c r="A35" s="53"/>
      <c r="B35" s="57">
        <v>22</v>
      </c>
      <c r="C35" s="40" t="s">
        <v>106</v>
      </c>
      <c r="D35" s="41" t="s">
        <v>87</v>
      </c>
      <c r="E35" s="53"/>
      <c r="F35" s="57">
        <f>Sv!D25</f>
        <v>4</v>
      </c>
      <c r="G35" s="57">
        <f>Ma!D25</f>
        <v>3</v>
      </c>
      <c r="H35" s="57">
        <f>En!D25</f>
        <v>4</v>
      </c>
      <c r="I35" s="53"/>
      <c r="J35" s="57">
        <f>SO!D25</f>
        <v>4</v>
      </c>
      <c r="K35" s="57">
        <f>NO!D25</f>
        <v>4</v>
      </c>
      <c r="L35" s="53"/>
      <c r="M35" s="57">
        <f>Id!D25</f>
        <v>3</v>
      </c>
      <c r="N35" s="57">
        <f>Mu!D25</f>
        <v>5</v>
      </c>
      <c r="O35" s="57">
        <f>Bl!D25</f>
        <v>3</v>
      </c>
      <c r="P35" s="57">
        <f>Sl!D25</f>
        <v>5</v>
      </c>
      <c r="Q35" s="57">
        <f>Hk!D25</f>
        <v>2</v>
      </c>
      <c r="R35" s="53"/>
      <c r="S35" s="68">
        <f t="shared" si="12"/>
        <v>3.7</v>
      </c>
      <c r="T35" s="53"/>
      <c r="U35" s="57">
        <f>Sv!E25</f>
        <v>3</v>
      </c>
      <c r="V35" s="57">
        <f>Ma!E25</f>
        <v>3</v>
      </c>
      <c r="W35" s="57">
        <f>En!E25</f>
        <v>3</v>
      </c>
      <c r="X35" s="53"/>
      <c r="Y35" s="57">
        <f>SO!E25</f>
        <v>5</v>
      </c>
      <c r="Z35" s="57">
        <f>NO!E25</f>
        <v>4</v>
      </c>
      <c r="AA35" s="53"/>
      <c r="AB35" s="57">
        <f>Id!E25</f>
        <v>3</v>
      </c>
      <c r="AC35" s="57">
        <f>Mu!E25</f>
        <v>2</v>
      </c>
      <c r="AD35" s="57">
        <f>Bl!E25</f>
        <v>2</v>
      </c>
      <c r="AE35" s="57">
        <f>Sl!E25</f>
        <v>4</v>
      </c>
      <c r="AF35" s="57">
        <f>Hk!E25</f>
        <v>3</v>
      </c>
      <c r="AG35" s="53"/>
      <c r="AH35" s="68">
        <f t="shared" si="13"/>
        <v>3.2</v>
      </c>
      <c r="AJ35" s="106"/>
      <c r="AM35" s="106"/>
      <c r="AN35" s="106"/>
      <c r="AO35" s="106"/>
      <c r="AP35" s="106"/>
    </row>
    <row r="36" spans="1:42" s="54" customFormat="1" ht="14.1" customHeight="1" x14ac:dyDescent="0.2">
      <c r="A36" s="53"/>
      <c r="B36" s="57">
        <v>23</v>
      </c>
      <c r="C36" s="40" t="s">
        <v>107</v>
      </c>
      <c r="D36" s="41" t="s">
        <v>87</v>
      </c>
      <c r="E36" s="53"/>
      <c r="F36" s="57">
        <f>Sv!D26</f>
        <v>3</v>
      </c>
      <c r="G36" s="57">
        <f>Ma!D26</f>
        <v>3</v>
      </c>
      <c r="H36" s="57">
        <f>En!D26</f>
        <v>4</v>
      </c>
      <c r="I36" s="53"/>
      <c r="J36" s="57">
        <f>SO!D26</f>
        <v>3</v>
      </c>
      <c r="K36" s="57">
        <f>NO!D26</f>
        <v>3</v>
      </c>
      <c r="L36" s="53"/>
      <c r="M36" s="57">
        <f>Id!D26</f>
        <v>4</v>
      </c>
      <c r="N36" s="57">
        <f>Mu!D26</f>
        <v>4</v>
      </c>
      <c r="O36" s="57">
        <f>Bl!D26</f>
        <v>3</v>
      </c>
      <c r="P36" s="57">
        <f>Sl!D26</f>
        <v>2</v>
      </c>
      <c r="Q36" s="57">
        <f>Hk!D26</f>
        <v>1</v>
      </c>
      <c r="R36" s="53"/>
      <c r="S36" s="68">
        <f t="shared" si="12"/>
        <v>3</v>
      </c>
      <c r="T36" s="53"/>
      <c r="U36" s="57">
        <f>Sv!E26</f>
        <v>3</v>
      </c>
      <c r="V36" s="57">
        <f>Ma!E26</f>
        <v>3</v>
      </c>
      <c r="W36" s="57">
        <f>En!E26</f>
        <v>5</v>
      </c>
      <c r="X36" s="53"/>
      <c r="Y36" s="57">
        <f>SO!E26</f>
        <v>5</v>
      </c>
      <c r="Z36" s="57">
        <f>NO!E26</f>
        <v>4</v>
      </c>
      <c r="AA36" s="53"/>
      <c r="AB36" s="57">
        <f>Id!E26</f>
        <v>4</v>
      </c>
      <c r="AC36" s="57">
        <f>Mu!E26</f>
        <v>3</v>
      </c>
      <c r="AD36" s="57">
        <f>Bl!E26</f>
        <v>3</v>
      </c>
      <c r="AE36" s="57">
        <f>Sl!E26</f>
        <v>2</v>
      </c>
      <c r="AF36" s="57">
        <f>Hk!E26</f>
        <v>3</v>
      </c>
      <c r="AG36" s="53"/>
      <c r="AH36" s="68">
        <f t="shared" si="13"/>
        <v>3.5</v>
      </c>
      <c r="AJ36" s="106"/>
      <c r="AK36" s="106"/>
      <c r="AL36" s="106"/>
      <c r="AM36" s="106"/>
      <c r="AN36" s="106"/>
      <c r="AO36" s="106"/>
      <c r="AP36" s="106"/>
    </row>
    <row r="37" spans="1:42" s="54" customFormat="1" ht="14.1" customHeight="1" x14ac:dyDescent="0.2">
      <c r="A37" s="53"/>
      <c r="B37" s="57">
        <v>24</v>
      </c>
      <c r="C37" s="40" t="s">
        <v>108</v>
      </c>
      <c r="D37" s="41" t="s">
        <v>84</v>
      </c>
      <c r="E37" s="53"/>
      <c r="F37" s="57">
        <f>Sv!D27</f>
        <v>4</v>
      </c>
      <c r="G37" s="57">
        <f>Ma!D27</f>
        <v>3</v>
      </c>
      <c r="H37" s="57">
        <f>En!D27</f>
        <v>3</v>
      </c>
      <c r="I37" s="53"/>
      <c r="J37" s="57">
        <f>SO!D27</f>
        <v>3</v>
      </c>
      <c r="K37" s="57">
        <f>NO!D27</f>
        <v>5</v>
      </c>
      <c r="L37" s="53"/>
      <c r="M37" s="57">
        <f>Id!D27</f>
        <v>4</v>
      </c>
      <c r="N37" s="57">
        <f>Mu!D27</f>
        <v>3</v>
      </c>
      <c r="O37" s="57">
        <f>Bl!D27</f>
        <v>2</v>
      </c>
      <c r="P37" s="57">
        <f>Sl!D27</f>
        <v>3</v>
      </c>
      <c r="Q37" s="57">
        <f>Hk!D27</f>
        <v>3</v>
      </c>
      <c r="R37" s="53"/>
      <c r="S37" s="68">
        <f t="shared" si="12"/>
        <v>3.3</v>
      </c>
      <c r="T37" s="53"/>
      <c r="U37" s="57">
        <f>Sv!E27</f>
        <v>2</v>
      </c>
      <c r="V37" s="57">
        <f>Ma!E27</f>
        <v>3</v>
      </c>
      <c r="W37" s="57">
        <f>En!E27</f>
        <v>3</v>
      </c>
      <c r="X37" s="53"/>
      <c r="Y37" s="57">
        <f>SO!E27</f>
        <v>3</v>
      </c>
      <c r="Z37" s="57">
        <f>NO!E27</f>
        <v>5</v>
      </c>
      <c r="AA37" s="53"/>
      <c r="AB37" s="57">
        <f>Id!E27</f>
        <v>4</v>
      </c>
      <c r="AC37" s="57">
        <f>Mu!E27</f>
        <v>5</v>
      </c>
      <c r="AD37" s="57">
        <f>Bl!E27</f>
        <v>5</v>
      </c>
      <c r="AE37" s="57">
        <f>Sl!E27</f>
        <v>2</v>
      </c>
      <c r="AF37" s="57">
        <f>Hk!E27</f>
        <v>3</v>
      </c>
      <c r="AG37" s="53"/>
      <c r="AH37" s="68">
        <f t="shared" si="13"/>
        <v>3.5</v>
      </c>
      <c r="AJ37" s="106"/>
      <c r="AK37" s="106"/>
      <c r="AL37" s="106"/>
      <c r="AM37" s="106"/>
      <c r="AN37" s="106"/>
      <c r="AO37" s="106"/>
      <c r="AP37" s="106"/>
    </row>
    <row r="38" spans="1:42" s="54" customFormat="1" ht="14.1" customHeight="1" x14ac:dyDescent="0.2">
      <c r="A38" s="53"/>
      <c r="B38" s="57">
        <v>25</v>
      </c>
      <c r="C38" s="40" t="s">
        <v>109</v>
      </c>
      <c r="D38" s="41" t="s">
        <v>84</v>
      </c>
      <c r="E38" s="53"/>
      <c r="F38" s="57">
        <f>Sv!D28</f>
        <v>4</v>
      </c>
      <c r="G38" s="57">
        <f>Ma!D28</f>
        <v>5</v>
      </c>
      <c r="H38" s="57">
        <f>En!D28</f>
        <v>4</v>
      </c>
      <c r="I38" s="53"/>
      <c r="J38" s="57">
        <f>SO!D28</f>
        <v>5</v>
      </c>
      <c r="K38" s="57">
        <f>NO!D28</f>
        <v>3</v>
      </c>
      <c r="L38" s="53"/>
      <c r="M38" s="57">
        <f>Id!D28</f>
        <v>5</v>
      </c>
      <c r="N38" s="57">
        <f>Mu!D28</f>
        <v>4</v>
      </c>
      <c r="O38" s="57">
        <f>Bl!D28</f>
        <v>3</v>
      </c>
      <c r="P38" s="57">
        <f>Sl!D28</f>
        <v>5</v>
      </c>
      <c r="Q38" s="57">
        <f>Hk!D28</f>
        <v>5</v>
      </c>
      <c r="R38" s="53"/>
      <c r="S38" s="68">
        <f t="shared" si="12"/>
        <v>4.3</v>
      </c>
      <c r="T38" s="53"/>
      <c r="U38" s="57">
        <f>Sv!E28</f>
        <v>3</v>
      </c>
      <c r="V38" s="57">
        <f>Ma!E28</f>
        <v>5</v>
      </c>
      <c r="W38" s="57">
        <f>En!E28</f>
        <v>3</v>
      </c>
      <c r="X38" s="53"/>
      <c r="Y38" s="57">
        <f>SO!E28</f>
        <v>3</v>
      </c>
      <c r="Z38" s="57">
        <f>NO!E28</f>
        <v>4</v>
      </c>
      <c r="AA38" s="53"/>
      <c r="AB38" s="57">
        <f>Id!E28</f>
        <v>5</v>
      </c>
      <c r="AC38" s="57">
        <f>Mu!E28</f>
        <v>3</v>
      </c>
      <c r="AD38" s="57">
        <f>Bl!E28</f>
        <v>3</v>
      </c>
      <c r="AE38" s="57">
        <f>Sl!E28</f>
        <v>2</v>
      </c>
      <c r="AF38" s="57">
        <f>Hk!E28</f>
        <v>3</v>
      </c>
      <c r="AG38" s="53"/>
      <c r="AH38" s="68">
        <f t="shared" si="13"/>
        <v>3.4</v>
      </c>
      <c r="AJ38" s="106"/>
      <c r="AK38" s="106"/>
      <c r="AL38" s="106"/>
      <c r="AM38" s="106"/>
      <c r="AN38" s="106"/>
      <c r="AO38" s="106"/>
      <c r="AP38" s="106"/>
    </row>
    <row r="39" spans="1:42" s="54" customFormat="1" ht="14.1" customHeight="1" x14ac:dyDescent="0.2">
      <c r="A39" s="53"/>
      <c r="B39" s="57">
        <v>26</v>
      </c>
      <c r="C39" s="40" t="s">
        <v>110</v>
      </c>
      <c r="D39" s="41" t="s">
        <v>84</v>
      </c>
      <c r="E39" s="53"/>
      <c r="F39" s="57">
        <f>Sv!D29</f>
        <v>2</v>
      </c>
      <c r="G39" s="57">
        <f>Ma!D29</f>
        <v>3</v>
      </c>
      <c r="H39" s="57">
        <f>En!D29</f>
        <v>3</v>
      </c>
      <c r="I39" s="53"/>
      <c r="J39" s="57">
        <f>SO!D29</f>
        <v>3</v>
      </c>
      <c r="K39" s="57">
        <f>NO!D29</f>
        <v>3</v>
      </c>
      <c r="L39" s="53"/>
      <c r="M39" s="57">
        <f>Id!D29</f>
        <v>4</v>
      </c>
      <c r="N39" s="57">
        <f>Mu!D29</f>
        <v>2</v>
      </c>
      <c r="O39" s="57">
        <f>Bl!D29</f>
        <v>1</v>
      </c>
      <c r="P39" s="57">
        <f>Sl!D29</f>
        <v>2</v>
      </c>
      <c r="Q39" s="57">
        <f>Hk!D29</f>
        <v>4</v>
      </c>
      <c r="R39" s="53"/>
      <c r="S39" s="68">
        <f t="shared" si="12"/>
        <v>2.7</v>
      </c>
      <c r="T39" s="53"/>
      <c r="U39" s="57">
        <f>Sv!E29</f>
        <v>3</v>
      </c>
      <c r="V39" s="57">
        <f>Ma!E29</f>
        <v>3</v>
      </c>
      <c r="W39" s="57">
        <f>En!E29</f>
        <v>3</v>
      </c>
      <c r="X39" s="53"/>
      <c r="Y39" s="57">
        <f>SO!E29</f>
        <v>2</v>
      </c>
      <c r="Z39" s="57">
        <f>NO!E29</f>
        <v>4</v>
      </c>
      <c r="AA39" s="53"/>
      <c r="AB39" s="57">
        <f>Id!E29</f>
        <v>4</v>
      </c>
      <c r="AC39" s="57">
        <f>Mu!E29</f>
        <v>2</v>
      </c>
      <c r="AD39" s="57">
        <f>Bl!E29</f>
        <v>2</v>
      </c>
      <c r="AE39" s="57">
        <f>Sl!E29</f>
        <v>1</v>
      </c>
      <c r="AF39" s="57">
        <f>Hk!E29</f>
        <v>3</v>
      </c>
      <c r="AG39" s="53"/>
      <c r="AH39" s="68">
        <f t="shared" si="13"/>
        <v>2.7</v>
      </c>
      <c r="AJ39" s="106"/>
      <c r="AK39" s="106"/>
      <c r="AL39" s="106"/>
      <c r="AM39" s="106"/>
      <c r="AN39" s="106"/>
      <c r="AO39" s="106"/>
      <c r="AP39" s="106"/>
    </row>
    <row r="40" spans="1:42" s="54" customFormat="1" ht="14.1" customHeight="1" x14ac:dyDescent="0.2">
      <c r="A40" s="53"/>
      <c r="B40" s="57">
        <v>27</v>
      </c>
      <c r="C40" s="40" t="s">
        <v>111</v>
      </c>
      <c r="D40" s="41" t="s">
        <v>84</v>
      </c>
      <c r="E40" s="53"/>
      <c r="F40" s="57">
        <f>Sv!D30</f>
        <v>3</v>
      </c>
      <c r="G40" s="57">
        <f>Ma!D30</f>
        <v>3</v>
      </c>
      <c r="H40" s="57">
        <f>En!D30</f>
        <v>4</v>
      </c>
      <c r="I40" s="53"/>
      <c r="J40" s="57">
        <f>SO!D30</f>
        <v>4</v>
      </c>
      <c r="K40" s="57">
        <f>NO!D30</f>
        <v>3</v>
      </c>
      <c r="L40" s="53"/>
      <c r="M40" s="57">
        <f>Id!D30</f>
        <v>5</v>
      </c>
      <c r="N40" s="57">
        <f>Mu!D30</f>
        <v>3</v>
      </c>
      <c r="O40" s="57">
        <f>Bl!D30</f>
        <v>2</v>
      </c>
      <c r="P40" s="57">
        <f>Sl!D30</f>
        <v>3</v>
      </c>
      <c r="Q40" s="57">
        <f>Hk!D30</f>
        <v>3</v>
      </c>
      <c r="R40" s="53"/>
      <c r="S40" s="68">
        <f t="shared" si="12"/>
        <v>3.3</v>
      </c>
      <c r="T40" s="53"/>
      <c r="U40" s="57">
        <f>Sv!E30</f>
        <v>2</v>
      </c>
      <c r="V40" s="57">
        <f>Ma!E30</f>
        <v>2</v>
      </c>
      <c r="W40" s="57">
        <f>En!E30</f>
        <v>1</v>
      </c>
      <c r="X40" s="53"/>
      <c r="Y40" s="57">
        <f>SO!E30</f>
        <v>1</v>
      </c>
      <c r="Z40" s="57">
        <f>NO!E30</f>
        <v>2</v>
      </c>
      <c r="AA40" s="53"/>
      <c r="AB40" s="57">
        <f>Id!E30</f>
        <v>4</v>
      </c>
      <c r="AC40" s="57">
        <f>Mu!E30</f>
        <v>2</v>
      </c>
      <c r="AD40" s="57">
        <f>Bl!E30</f>
        <v>2</v>
      </c>
      <c r="AE40" s="57">
        <f>Sl!E30</f>
        <v>2</v>
      </c>
      <c r="AF40" s="57">
        <f>Hk!E30</f>
        <v>3</v>
      </c>
      <c r="AG40" s="53"/>
      <c r="AH40" s="68">
        <f t="shared" si="13"/>
        <v>2.1</v>
      </c>
      <c r="AJ40" s="106"/>
      <c r="AK40" s="106"/>
      <c r="AL40" s="106"/>
      <c r="AM40" s="106"/>
      <c r="AN40" s="106"/>
      <c r="AO40" s="106"/>
      <c r="AP40" s="106"/>
    </row>
    <row r="41" spans="1:42" s="54" customFormat="1" ht="14.1" customHeight="1" x14ac:dyDescent="0.2">
      <c r="A41" s="53"/>
      <c r="B41" s="57">
        <v>28</v>
      </c>
      <c r="C41" s="40" t="s">
        <v>112</v>
      </c>
      <c r="D41" s="41" t="s">
        <v>84</v>
      </c>
      <c r="E41" s="53"/>
      <c r="F41" s="57">
        <f>Sv!D31</f>
        <v>3</v>
      </c>
      <c r="G41" s="57">
        <f>Ma!D31</f>
        <v>3</v>
      </c>
      <c r="H41" s="57">
        <f>En!D31</f>
        <v>3</v>
      </c>
      <c r="I41" s="53"/>
      <c r="J41" s="57">
        <f>SO!D31</f>
        <v>3</v>
      </c>
      <c r="K41" s="57">
        <f>NO!D31</f>
        <v>3</v>
      </c>
      <c r="L41" s="53"/>
      <c r="M41" s="57">
        <f>Id!D31</f>
        <v>4</v>
      </c>
      <c r="N41" s="57">
        <f>Mu!D31</f>
        <v>3</v>
      </c>
      <c r="O41" s="57">
        <f>Bl!D31</f>
        <v>2</v>
      </c>
      <c r="P41" s="57">
        <f>Sl!D31</f>
        <v>3</v>
      </c>
      <c r="Q41" s="57">
        <f>Hk!D31</f>
        <v>4</v>
      </c>
      <c r="R41" s="53"/>
      <c r="S41" s="68">
        <f t="shared" si="12"/>
        <v>3.1</v>
      </c>
      <c r="T41" s="53"/>
      <c r="U41" s="57">
        <f>Sv!E31</f>
        <v>3</v>
      </c>
      <c r="V41" s="57">
        <f>Ma!E31</f>
        <v>3</v>
      </c>
      <c r="W41" s="57">
        <f>En!E31</f>
        <v>3</v>
      </c>
      <c r="X41" s="53"/>
      <c r="Y41" s="57">
        <f>SO!E31</f>
        <v>3</v>
      </c>
      <c r="Z41" s="57">
        <f>NO!E31</f>
        <v>4</v>
      </c>
      <c r="AA41" s="53"/>
      <c r="AB41" s="57">
        <f>Id!E31</f>
        <v>5</v>
      </c>
      <c r="AC41" s="57">
        <f>Mu!E31</f>
        <v>1</v>
      </c>
      <c r="AD41" s="57">
        <f>Bl!E31</f>
        <v>1</v>
      </c>
      <c r="AE41" s="57">
        <f>Sl!E31</f>
        <v>2</v>
      </c>
      <c r="AF41" s="57">
        <f>Hk!E31</f>
        <v>3</v>
      </c>
      <c r="AG41" s="53"/>
      <c r="AH41" s="68">
        <f t="shared" si="13"/>
        <v>2.8</v>
      </c>
      <c r="AJ41" s="106"/>
      <c r="AK41" s="106"/>
      <c r="AL41" s="106"/>
      <c r="AM41" s="106"/>
      <c r="AN41" s="106"/>
      <c r="AO41" s="106"/>
      <c r="AP41" s="106"/>
    </row>
    <row r="43" spans="1:42" hidden="1" x14ac:dyDescent="0.2">
      <c r="F43" s="53" t="s">
        <v>74</v>
      </c>
      <c r="G43" s="53" t="s">
        <v>75</v>
      </c>
    </row>
  </sheetData>
  <sheetProtection sheet="1" selectLockedCells="1"/>
  <customSheetViews>
    <customSheetView guid="{3F13FA55-7D3D-4DBB-9D68-014DE9CC6DD5}" showGridLines="0" zeroValues="0">
      <selection activeCell="AD31" sqref="AD31"/>
      <pageMargins left="0.70866141732283472" right="0.70866141732283472" top="0.55118110236220474" bottom="0.19685039370078741" header="0.31496062992125984" footer="0.31496062992125984"/>
      <pageSetup paperSize="9" orientation="landscape" r:id="rId1"/>
    </customSheetView>
  </customSheetViews>
  <mergeCells count="3">
    <mergeCell ref="F2:Q2"/>
    <mergeCell ref="U2:AF2"/>
    <mergeCell ref="B2:C3"/>
  </mergeCells>
  <conditionalFormatting sqref="C37:D41">
    <cfRule type="cellIs" dxfId="23" priority="20" operator="notEqual">
      <formula>$B$1</formula>
    </cfRule>
  </conditionalFormatting>
  <conditionalFormatting sqref="C14:D14">
    <cfRule type="cellIs" dxfId="22" priority="16" operator="notEqual">
      <formula>$B$1</formula>
    </cfRule>
  </conditionalFormatting>
  <conditionalFormatting sqref="C15:D36">
    <cfRule type="cellIs" dxfId="21" priority="15" operator="notEqual">
      <formula>$B$1</formula>
    </cfRule>
  </conditionalFormatting>
  <conditionalFormatting sqref="S14:S41 AH14:AH41">
    <cfRule type="cellIs" dxfId="20" priority="60" operator="between">
      <formula>$AL$24</formula>
      <formula>5</formula>
    </cfRule>
    <cfRule type="cellIs" dxfId="19" priority="61" operator="between">
      <formula>0.1</formula>
      <formula>$AL$26</formula>
    </cfRule>
  </conditionalFormatting>
  <conditionalFormatting sqref="F14:H41 U14:W41 J14:K41 M14:Q41 Y14:Z41 AB14:AF41">
    <cfRule type="cellIs" dxfId="18" priority="64" operator="equal">
      <formula>$AL$18</formula>
    </cfRule>
    <cfRule type="cellIs" dxfId="17" priority="65" operator="equal">
      <formula>$AL$20</formula>
    </cfRule>
    <cfRule type="cellIs" dxfId="16" priority="66" operator="equal">
      <formula>$AL$22</formula>
    </cfRule>
  </conditionalFormatting>
  <dataValidations count="6">
    <dataValidation type="decimal" allowBlank="1" showInputMessage="1" showErrorMessage="1" promptTitle="Ange ett tal mellan 0 och 340" sqref="AL24" xr:uid="{00000000-0002-0000-1300-000000000000}">
      <formula1>0</formula1>
      <formula2>5</formula2>
    </dataValidation>
    <dataValidation type="decimal" allowBlank="1" showInputMessage="1" showErrorMessage="1" error="Ange ett tal mellan 0 och 5" promptTitle="Ange ett tal mellan 0 och 20" sqref="AL26" xr:uid="{00000000-0002-0000-1300-000001000000}">
      <formula1>0</formula1>
      <formula2>5</formula2>
    </dataValidation>
    <dataValidation type="list" allowBlank="1" showInputMessage="1" showErrorMessage="1" errorTitle="Nu blev det fel" error="Välj en nivå från 1 till 5" sqref="AL18 AL20 AL22" xr:uid="{00000000-0002-0000-1300-000002000000}">
      <formula1>$B$14:$B$18</formula1>
    </dataValidation>
    <dataValidation type="list" allowBlank="1" showInputMessage="1" showErrorMessage="1" errorTitle="Fel värde" error="Välj en nivå 1 - 5" promptTitle="Välj ett betygssteg A - F" sqref="AL16" xr:uid="{00000000-0002-0000-1300-000003000000}">
      <formula1>$B$14:$B$18</formula1>
    </dataValidation>
    <dataValidation type="list" allowBlank="1" showInputMessage="1" showErrorMessage="1" errorTitle="Fel värde" error="Välj ett betygssteg A - F" promptTitle="Välj ett betygssteg A - F" sqref="AL14" xr:uid="{00000000-0002-0000-1300-000004000000}">
      <formula1>$B$14:$B$18</formula1>
    </dataValidation>
    <dataValidation type="list" allowBlank="1" showInputMessage="1" showErrorMessage="1" errorTitle="Nu blev det fel" error="Välj &quot;f&quot; för flicka och &quot;p&quot; för pojke" sqref="D14:D41" xr:uid="{00000000-0002-0000-1300-000005000000}">
      <formula1>$F$43:$G$43</formula1>
    </dataValidation>
  </dataValidations>
  <pageMargins left="0.31496062992125984" right="0.31496062992125984" top="0.35433070866141736" bottom="0.19685039370078741" header="0.31496062992125984" footer="0.15748031496062992"/>
  <pageSetup paperSize="9" orientation="landscape" r:id="rId2"/>
  <headerFooter>
    <oddFooter>&amp;C&amp;"Arial,Normal"&amp;6En lösning från &amp;K0326B2www.struktiv.se&amp;K01+000, fritt att användas enligt reglerna för Creative Commons, &amp;K0326B2www.creativecommons.se&amp;K01+000 (CC: BY – NC – SA)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E34"/>
  <sheetViews>
    <sheetView showGridLines="0" workbookViewId="0">
      <selection activeCell="C16" sqref="C16"/>
    </sheetView>
  </sheetViews>
  <sheetFormatPr defaultRowHeight="15" x14ac:dyDescent="0.25"/>
  <cols>
    <col min="1" max="1" width="2.85546875" style="91" customWidth="1"/>
    <col min="2" max="2" width="69" style="91" customWidth="1"/>
    <col min="3" max="5" width="9.140625" style="91"/>
  </cols>
  <sheetData>
    <row r="2" spans="2:2" ht="20.25" x14ac:dyDescent="0.3">
      <c r="B2" s="93" t="s">
        <v>131</v>
      </c>
    </row>
    <row r="4" spans="2:2" ht="26.25" x14ac:dyDescent="0.25">
      <c r="B4" s="92" t="s">
        <v>122</v>
      </c>
    </row>
    <row r="5" spans="2:2" ht="24.95" customHeight="1" x14ac:dyDescent="0.25">
      <c r="B5" s="92" t="s">
        <v>123</v>
      </c>
    </row>
    <row r="6" spans="2:2" x14ac:dyDescent="0.25">
      <c r="B6" s="95" t="s">
        <v>126</v>
      </c>
    </row>
    <row r="7" spans="2:2" x14ac:dyDescent="0.25">
      <c r="B7" s="95" t="s">
        <v>125</v>
      </c>
    </row>
    <row r="8" spans="2:2" x14ac:dyDescent="0.25">
      <c r="B8" s="95" t="s">
        <v>124</v>
      </c>
    </row>
    <row r="9" spans="2:2" ht="39" x14ac:dyDescent="0.25">
      <c r="B9" s="94" t="s">
        <v>132</v>
      </c>
    </row>
    <row r="10" spans="2:2" ht="6" customHeight="1" x14ac:dyDescent="0.25">
      <c r="B10" s="92"/>
    </row>
    <row r="11" spans="2:2" ht="26.25" x14ac:dyDescent="0.25">
      <c r="B11" s="94" t="s">
        <v>144</v>
      </c>
    </row>
    <row r="12" spans="2:2" ht="6" customHeight="1" x14ac:dyDescent="0.25">
      <c r="B12" s="92"/>
    </row>
    <row r="13" spans="2:2" x14ac:dyDescent="0.25">
      <c r="B13" s="92"/>
    </row>
    <row r="14" spans="2:2" ht="6" customHeight="1" x14ac:dyDescent="0.25">
      <c r="B14" s="92"/>
    </row>
    <row r="15" spans="2:2" x14ac:dyDescent="0.25">
      <c r="B15" s="92"/>
    </row>
    <row r="16" spans="2:2"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ht="6" customHeight="1" x14ac:dyDescent="0.25">
      <c r="B24" s="92"/>
    </row>
    <row r="25" spans="2:2" x14ac:dyDescent="0.25">
      <c r="B25" s="92"/>
    </row>
    <row r="26" spans="2:2" ht="6" customHeight="1" x14ac:dyDescent="0.25">
      <c r="B26" s="92"/>
    </row>
    <row r="27" spans="2:2" x14ac:dyDescent="0.25">
      <c r="B27" s="95"/>
    </row>
    <row r="28" spans="2:2" ht="6" customHeight="1" x14ac:dyDescent="0.25">
      <c r="B28" s="95"/>
    </row>
    <row r="29" spans="2:2" x14ac:dyDescent="0.25">
      <c r="B29" s="95"/>
    </row>
    <row r="30" spans="2:2" ht="6" customHeight="1" x14ac:dyDescent="0.25">
      <c r="B30" s="95"/>
    </row>
    <row r="31" spans="2:2" x14ac:dyDescent="0.25">
      <c r="B31" s="95"/>
    </row>
    <row r="32" spans="2:2" ht="6" customHeight="1" x14ac:dyDescent="0.25">
      <c r="B32" s="92"/>
    </row>
    <row r="33" spans="2:2" x14ac:dyDescent="0.25">
      <c r="B33" s="94"/>
    </row>
    <row r="34" spans="2:2" x14ac:dyDescent="0.25">
      <c r="B34" s="92"/>
    </row>
  </sheetData>
  <sheetProtection selectLockedCells="1"/>
  <hyperlinks>
    <hyperlink ref="B9" r:id="rId1" display="Om du vill ha  mer stöd i analysarbetet, finns förslag till analysfrågor och sammanställningsunderlag på Struktivs hemsida (004 i Arkivet, resultatanalyser)" xr:uid="{00000000-0004-0000-1400-000000000000}"/>
    <hyperlink ref="B11" r:id="rId2" xr:uid="{00000000-0004-0000-1400-000001000000}"/>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E39"/>
  <sheetViews>
    <sheetView showGridLines="0" workbookViewId="0"/>
  </sheetViews>
  <sheetFormatPr defaultRowHeight="15" x14ac:dyDescent="0.25"/>
  <cols>
    <col min="1" max="1" width="2.85546875" style="91" customWidth="1"/>
    <col min="2" max="2" width="69" style="91" customWidth="1"/>
    <col min="3" max="5" width="9.140625" style="91"/>
  </cols>
  <sheetData>
    <row r="2" spans="2:2" s="91" customFormat="1" ht="20.25" x14ac:dyDescent="0.3">
      <c r="B2" s="93" t="s">
        <v>133</v>
      </c>
    </row>
    <row r="4" spans="2:2" s="91" customFormat="1" ht="38.25" x14ac:dyDescent="0.2">
      <c r="B4" s="92" t="s">
        <v>142</v>
      </c>
    </row>
    <row r="5" spans="2:2" s="91" customFormat="1" ht="28.5" customHeight="1" x14ac:dyDescent="0.2">
      <c r="B5" s="92" t="s">
        <v>143</v>
      </c>
    </row>
    <row r="6" spans="2:2" s="91" customFormat="1" ht="24.95" customHeight="1" x14ac:dyDescent="0.2">
      <c r="B6" s="92" t="s">
        <v>138</v>
      </c>
    </row>
    <row r="7" spans="2:2" s="91" customFormat="1" ht="15" customHeight="1" x14ac:dyDescent="0.2">
      <c r="B7" s="95" t="s">
        <v>135</v>
      </c>
    </row>
    <row r="8" spans="2:2" s="91" customFormat="1" ht="15" customHeight="1" x14ac:dyDescent="0.2">
      <c r="B8" s="95" t="s">
        <v>136</v>
      </c>
    </row>
    <row r="9" spans="2:2" s="91" customFormat="1" ht="15" customHeight="1" x14ac:dyDescent="0.2">
      <c r="B9" s="95" t="s">
        <v>137</v>
      </c>
    </row>
    <row r="10" spans="2:2" s="91" customFormat="1" ht="15" customHeight="1" x14ac:dyDescent="0.2">
      <c r="B10" s="95" t="s">
        <v>139</v>
      </c>
    </row>
    <row r="11" spans="2:2" s="91" customFormat="1" ht="15" customHeight="1" x14ac:dyDescent="0.2">
      <c r="B11" s="95" t="s">
        <v>140</v>
      </c>
    </row>
    <row r="12" spans="2:2" s="91" customFormat="1" ht="15" customHeight="1" x14ac:dyDescent="0.2">
      <c r="B12" s="95" t="s">
        <v>141</v>
      </c>
    </row>
    <row r="13" spans="2:2" s="91" customFormat="1" ht="12" customHeight="1" x14ac:dyDescent="0.2">
      <c r="B13" s="92"/>
    </row>
    <row r="14" spans="2:2" s="91" customFormat="1" ht="25.5" x14ac:dyDescent="0.2">
      <c r="B14" s="92" t="s">
        <v>134</v>
      </c>
    </row>
    <row r="15" spans="2:2" s="91" customFormat="1" ht="6" customHeight="1" x14ac:dyDescent="0.2">
      <c r="B15" s="92"/>
    </row>
    <row r="16" spans="2:2" s="91" customFormat="1" ht="12.75" x14ac:dyDescent="0.2">
      <c r="B16" s="92"/>
    </row>
    <row r="17" spans="2:2" s="91" customFormat="1" ht="6" customHeight="1" x14ac:dyDescent="0.2">
      <c r="B17" s="92"/>
    </row>
    <row r="18" spans="2:2" s="91" customFormat="1" ht="12.75" x14ac:dyDescent="0.2">
      <c r="B18" s="92"/>
    </row>
    <row r="19" spans="2:2" s="91" customFormat="1" ht="6" customHeight="1" x14ac:dyDescent="0.2">
      <c r="B19" s="92"/>
    </row>
    <row r="20" spans="2:2" s="91" customFormat="1" ht="12.75" x14ac:dyDescent="0.2">
      <c r="B20" s="92"/>
    </row>
    <row r="21" spans="2:2" s="91" customFormat="1" ht="12.75" x14ac:dyDescent="0.2">
      <c r="B21" s="92"/>
    </row>
    <row r="22" spans="2:2" s="91" customFormat="1" ht="12.75" x14ac:dyDescent="0.2">
      <c r="B22" s="92"/>
    </row>
    <row r="23" spans="2:2" s="91" customFormat="1" ht="12.75" x14ac:dyDescent="0.2">
      <c r="B23" s="92"/>
    </row>
    <row r="24" spans="2:2" s="91" customFormat="1" ht="12.75" x14ac:dyDescent="0.2">
      <c r="B24" s="92"/>
    </row>
    <row r="25" spans="2:2" s="91" customFormat="1" ht="12.75" x14ac:dyDescent="0.2">
      <c r="B25" s="92"/>
    </row>
    <row r="26" spans="2:2" s="91" customFormat="1" ht="12.75" x14ac:dyDescent="0.2">
      <c r="B26" s="92"/>
    </row>
    <row r="27" spans="2:2" s="91" customFormat="1" ht="12.75" x14ac:dyDescent="0.2">
      <c r="B27" s="92"/>
    </row>
    <row r="28" spans="2:2" s="91" customFormat="1" ht="12.75" x14ac:dyDescent="0.2">
      <c r="B28" s="92"/>
    </row>
    <row r="29" spans="2:2" s="91" customFormat="1" ht="6" customHeight="1" x14ac:dyDescent="0.2">
      <c r="B29" s="92"/>
    </row>
    <row r="30" spans="2:2" s="91" customFormat="1" ht="12.75" x14ac:dyDescent="0.2">
      <c r="B30" s="92"/>
    </row>
    <row r="31" spans="2:2" s="91" customFormat="1" ht="6" customHeight="1" x14ac:dyDescent="0.2">
      <c r="B31" s="92"/>
    </row>
    <row r="32" spans="2:2" s="91" customFormat="1" ht="12.75" x14ac:dyDescent="0.2">
      <c r="B32" s="95"/>
    </row>
    <row r="33" spans="2:2" s="91" customFormat="1" ht="6" customHeight="1" x14ac:dyDescent="0.2">
      <c r="B33" s="95"/>
    </row>
    <row r="34" spans="2:2" s="91" customFormat="1" ht="12.75" x14ac:dyDescent="0.2">
      <c r="B34" s="95"/>
    </row>
    <row r="35" spans="2:2" s="91" customFormat="1" ht="6" customHeight="1" x14ac:dyDescent="0.2">
      <c r="B35" s="95"/>
    </row>
    <row r="36" spans="2:2" s="91" customFormat="1" ht="12.75" x14ac:dyDescent="0.2">
      <c r="B36" s="95"/>
    </row>
    <row r="37" spans="2:2" s="91" customFormat="1" ht="6" customHeight="1" x14ac:dyDescent="0.2">
      <c r="B37" s="92"/>
    </row>
    <row r="38" spans="2:2" s="91" customFormat="1" ht="12.75" x14ac:dyDescent="0.2">
      <c r="B38" s="94"/>
    </row>
    <row r="39" spans="2:2" s="91" customFormat="1" ht="12.75" x14ac:dyDescent="0.2">
      <c r="B39" s="92"/>
    </row>
  </sheetData>
  <sheetProtection sheet="1" objects="1" scenarios="1" selectLockedCells="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38"/>
  <sheetViews>
    <sheetView showGridLines="0" showZeros="0" workbookViewId="0">
      <selection activeCell="J15" sqref="J15"/>
    </sheetView>
  </sheetViews>
  <sheetFormatPr defaultRowHeight="17.25" x14ac:dyDescent="0.35"/>
  <cols>
    <col min="1" max="1" width="2.85546875" style="18" customWidth="1"/>
    <col min="2" max="2" width="3.140625" style="21" bestFit="1" customWidth="1"/>
    <col min="3" max="3" width="28.85546875" style="18" customWidth="1"/>
    <col min="4" max="4" width="4.7109375" style="18" customWidth="1"/>
    <col min="5" max="5" width="1.42578125" style="18" customWidth="1"/>
    <col min="6" max="15" width="3.7109375" style="18" customWidth="1"/>
    <col min="16" max="16" width="6.7109375" style="18" customWidth="1"/>
    <col min="17" max="17" width="1.42578125" style="18" customWidth="1"/>
    <col min="18" max="27" width="3.7109375" style="32" customWidth="1"/>
    <col min="28" max="28" width="6.7109375" style="32" customWidth="1"/>
    <col min="29" max="16384" width="9.140625" style="18"/>
  </cols>
  <sheetData>
    <row r="1" spans="1:28" ht="15" customHeight="1" x14ac:dyDescent="0.35">
      <c r="B1" s="18"/>
      <c r="C1" s="19"/>
      <c r="F1" s="19"/>
      <c r="G1" s="19"/>
      <c r="H1" s="20"/>
      <c r="I1" s="19"/>
      <c r="J1" s="19"/>
      <c r="R1" s="44"/>
      <c r="S1" s="44"/>
      <c r="T1" s="45"/>
      <c r="U1" s="44"/>
      <c r="V1" s="44"/>
    </row>
    <row r="2" spans="1:28" s="24" customFormat="1" ht="31.5" customHeight="1" x14ac:dyDescent="0.25">
      <c r="B2" s="71"/>
      <c r="C2" s="72" t="s">
        <v>32</v>
      </c>
      <c r="D2" s="73" t="s">
        <v>51</v>
      </c>
      <c r="F2" s="74"/>
      <c r="H2" s="74"/>
      <c r="I2" s="74"/>
      <c r="J2" s="74"/>
      <c r="K2" s="74"/>
      <c r="L2" s="74"/>
      <c r="M2" s="74"/>
      <c r="N2" s="74"/>
      <c r="O2" s="74"/>
      <c r="P2" s="74"/>
      <c r="R2" s="74"/>
      <c r="S2" s="74"/>
      <c r="T2" s="74"/>
      <c r="U2" s="74"/>
      <c r="V2" s="74"/>
      <c r="W2" s="74"/>
      <c r="X2" s="74"/>
      <c r="Y2" s="74"/>
      <c r="Z2" s="74"/>
      <c r="AA2" s="74"/>
      <c r="AB2" s="74"/>
    </row>
    <row r="3" spans="1:28" ht="17.25" customHeight="1" x14ac:dyDescent="0.35">
      <c r="B3" s="33"/>
      <c r="C3" s="67" t="s">
        <v>50</v>
      </c>
      <c r="D3" s="32"/>
      <c r="F3" s="127" t="s">
        <v>30</v>
      </c>
      <c r="G3" s="128"/>
      <c r="H3" s="128"/>
      <c r="I3" s="128"/>
      <c r="J3" s="128"/>
      <c r="K3" s="128"/>
      <c r="L3" s="128"/>
      <c r="M3" s="128"/>
      <c r="N3" s="128"/>
      <c r="O3" s="129"/>
      <c r="P3" s="32"/>
      <c r="R3" s="127" t="s">
        <v>31</v>
      </c>
      <c r="S3" s="128"/>
      <c r="T3" s="128"/>
      <c r="U3" s="128"/>
      <c r="V3" s="128"/>
      <c r="W3" s="128"/>
      <c r="X3" s="128"/>
      <c r="Y3" s="128"/>
      <c r="Z3" s="128"/>
      <c r="AA3" s="129"/>
    </row>
    <row r="4" spans="1:28" ht="17.25" customHeight="1" x14ac:dyDescent="0.35">
      <c r="B4" s="34" t="s">
        <v>0</v>
      </c>
      <c r="C4" s="35" t="s">
        <v>1</v>
      </c>
      <c r="D4" s="34" t="s">
        <v>49</v>
      </c>
      <c r="F4" s="36" t="s">
        <v>46</v>
      </c>
      <c r="G4" s="37" t="s">
        <v>47</v>
      </c>
      <c r="H4" s="37" t="s">
        <v>48</v>
      </c>
      <c r="I4" s="37" t="s">
        <v>16</v>
      </c>
      <c r="J4" s="37" t="s">
        <v>17</v>
      </c>
      <c r="K4" s="37" t="s">
        <v>18</v>
      </c>
      <c r="L4" s="37" t="s">
        <v>19</v>
      </c>
      <c r="M4" s="37" t="s">
        <v>22</v>
      </c>
      <c r="N4" s="37" t="s">
        <v>20</v>
      </c>
      <c r="O4" s="38" t="s">
        <v>21</v>
      </c>
      <c r="P4" s="39" t="s">
        <v>12</v>
      </c>
      <c r="R4" s="36" t="s">
        <v>13</v>
      </c>
      <c r="S4" s="37" t="s">
        <v>14</v>
      </c>
      <c r="T4" s="37" t="s">
        <v>15</v>
      </c>
      <c r="U4" s="37" t="s">
        <v>16</v>
      </c>
      <c r="V4" s="37" t="s">
        <v>17</v>
      </c>
      <c r="W4" s="37" t="s">
        <v>18</v>
      </c>
      <c r="X4" s="37" t="s">
        <v>19</v>
      </c>
      <c r="Y4" s="37" t="s">
        <v>22</v>
      </c>
      <c r="Z4" s="37" t="s">
        <v>20</v>
      </c>
      <c r="AA4" s="38" t="s">
        <v>21</v>
      </c>
      <c r="AB4" s="39" t="s">
        <v>12</v>
      </c>
    </row>
    <row r="5" spans="1:28" s="24" customFormat="1" ht="14.1" customHeight="1" x14ac:dyDescent="0.25">
      <c r="A5" s="22"/>
      <c r="B5" s="57">
        <v>1</v>
      </c>
      <c r="C5" s="40"/>
      <c r="D5" s="41"/>
      <c r="E5" s="22"/>
      <c r="F5" s="42">
        <f>Sv!D4</f>
        <v>3</v>
      </c>
      <c r="G5" s="42" t="e">
        <f>#REF!</f>
        <v>#REF!</v>
      </c>
      <c r="H5" s="42" t="e">
        <f>#REF!</f>
        <v>#REF!</v>
      </c>
      <c r="I5" s="42" t="e">
        <f>#REF!</f>
        <v>#REF!</v>
      </c>
      <c r="J5" s="42" t="e">
        <f>#REF!</f>
        <v>#REF!</v>
      </c>
      <c r="K5" s="42" t="e">
        <f>#REF!</f>
        <v>#REF!</v>
      </c>
      <c r="L5" s="42" t="e">
        <f>#REF!</f>
        <v>#REF!</v>
      </c>
      <c r="M5" s="42" t="e">
        <f>#REF!</f>
        <v>#REF!</v>
      </c>
      <c r="N5" s="42" t="e">
        <f>#REF!</f>
        <v>#REF!</v>
      </c>
      <c r="O5" s="42" t="e">
        <f>#REF!</f>
        <v>#REF!</v>
      </c>
      <c r="P5" s="68">
        <f t="shared" ref="P5:P34" si="0">IFERROR(AVERAGEIF(F5:O5,"&gt;0",F5:O5), "")</f>
        <v>3</v>
      </c>
      <c r="Q5" s="22"/>
      <c r="R5" s="42">
        <f>Sv!E4</f>
        <v>4</v>
      </c>
      <c r="S5" s="42" t="e">
        <f>#REF!</f>
        <v>#REF!</v>
      </c>
      <c r="T5" s="42" t="e">
        <f>#REF!</f>
        <v>#REF!</v>
      </c>
      <c r="U5" s="42" t="e">
        <f>#REF!</f>
        <v>#REF!</v>
      </c>
      <c r="V5" s="42" t="e">
        <f>#REF!</f>
        <v>#REF!</v>
      </c>
      <c r="W5" s="42" t="e">
        <f>#REF!</f>
        <v>#REF!</v>
      </c>
      <c r="X5" s="42" t="e">
        <f>#REF!</f>
        <v>#REF!</v>
      </c>
      <c r="Y5" s="42" t="e">
        <f>#REF!</f>
        <v>#REF!</v>
      </c>
      <c r="Z5" s="42" t="e">
        <f>#REF!</f>
        <v>#REF!</v>
      </c>
      <c r="AA5" s="42" t="e">
        <f>#REF!</f>
        <v>#REF!</v>
      </c>
      <c r="AB5" s="43">
        <f t="shared" ref="AB5:AB34" si="1">AVERAGEIF(R5:AA5,"&gt;0",R5:AA5)</f>
        <v>4</v>
      </c>
    </row>
    <row r="6" spans="1:28" s="24" customFormat="1" ht="14.1" customHeight="1" x14ac:dyDescent="0.35">
      <c r="A6" s="18"/>
      <c r="B6" s="57">
        <v>2</v>
      </c>
      <c r="C6" s="40"/>
      <c r="D6" s="41"/>
      <c r="E6" s="18"/>
      <c r="F6" s="42">
        <f>Sv!D5</f>
        <v>2</v>
      </c>
      <c r="G6" s="42" t="e">
        <f>#REF!</f>
        <v>#REF!</v>
      </c>
      <c r="H6" s="42" t="e">
        <f>#REF!</f>
        <v>#REF!</v>
      </c>
      <c r="I6" s="42" t="e">
        <f>#REF!</f>
        <v>#REF!</v>
      </c>
      <c r="J6" s="42" t="e">
        <f>#REF!</f>
        <v>#REF!</v>
      </c>
      <c r="K6" s="42" t="e">
        <f>#REF!</f>
        <v>#REF!</v>
      </c>
      <c r="L6" s="42" t="e">
        <f>#REF!</f>
        <v>#REF!</v>
      </c>
      <c r="M6" s="42" t="e">
        <f>#REF!</f>
        <v>#REF!</v>
      </c>
      <c r="N6" s="42" t="e">
        <f>#REF!</f>
        <v>#REF!</v>
      </c>
      <c r="O6" s="42" t="e">
        <f>#REF!</f>
        <v>#REF!</v>
      </c>
      <c r="P6" s="68">
        <f t="shared" si="0"/>
        <v>2</v>
      </c>
      <c r="Q6" s="18"/>
      <c r="R6" s="42">
        <f>Sv!E5</f>
        <v>3</v>
      </c>
      <c r="S6" s="42" t="e">
        <f>#REF!</f>
        <v>#REF!</v>
      </c>
      <c r="T6" s="42" t="e">
        <f>#REF!</f>
        <v>#REF!</v>
      </c>
      <c r="U6" s="42" t="e">
        <f>#REF!</f>
        <v>#REF!</v>
      </c>
      <c r="V6" s="42" t="e">
        <f>#REF!</f>
        <v>#REF!</v>
      </c>
      <c r="W6" s="42" t="e">
        <f>#REF!</f>
        <v>#REF!</v>
      </c>
      <c r="X6" s="42" t="e">
        <f>#REF!</f>
        <v>#REF!</v>
      </c>
      <c r="Y6" s="42" t="e">
        <f>#REF!</f>
        <v>#REF!</v>
      </c>
      <c r="Z6" s="42" t="e">
        <f>#REF!</f>
        <v>#REF!</v>
      </c>
      <c r="AA6" s="42" t="e">
        <f>#REF!</f>
        <v>#REF!</v>
      </c>
      <c r="AB6" s="43">
        <f t="shared" si="1"/>
        <v>3</v>
      </c>
    </row>
    <row r="7" spans="1:28" s="24" customFormat="1" ht="14.1" customHeight="1" x14ac:dyDescent="0.35">
      <c r="A7" s="18"/>
      <c r="B7" s="57">
        <v>3</v>
      </c>
      <c r="C7" s="40"/>
      <c r="D7" s="41"/>
      <c r="E7" s="18"/>
      <c r="F7" s="42">
        <f>Sv!D6</f>
        <v>4</v>
      </c>
      <c r="G7" s="42" t="e">
        <f>#REF!</f>
        <v>#REF!</v>
      </c>
      <c r="H7" s="42" t="e">
        <f>#REF!</f>
        <v>#REF!</v>
      </c>
      <c r="I7" s="42" t="e">
        <f>#REF!</f>
        <v>#REF!</v>
      </c>
      <c r="J7" s="42" t="e">
        <f>#REF!</f>
        <v>#REF!</v>
      </c>
      <c r="K7" s="42" t="e">
        <f>#REF!</f>
        <v>#REF!</v>
      </c>
      <c r="L7" s="42" t="e">
        <f>#REF!</f>
        <v>#REF!</v>
      </c>
      <c r="M7" s="42" t="e">
        <f>#REF!</f>
        <v>#REF!</v>
      </c>
      <c r="N7" s="42" t="e">
        <f>#REF!</f>
        <v>#REF!</v>
      </c>
      <c r="O7" s="42" t="e">
        <f>#REF!</f>
        <v>#REF!</v>
      </c>
      <c r="P7" s="68">
        <f t="shared" si="0"/>
        <v>4</v>
      </c>
      <c r="Q7" s="18"/>
      <c r="R7" s="42">
        <f>Sv!E6</f>
        <v>3</v>
      </c>
      <c r="S7" s="42" t="e">
        <f>#REF!</f>
        <v>#REF!</v>
      </c>
      <c r="T7" s="42" t="e">
        <f>#REF!</f>
        <v>#REF!</v>
      </c>
      <c r="U7" s="42" t="e">
        <f>#REF!</f>
        <v>#REF!</v>
      </c>
      <c r="V7" s="42" t="e">
        <f>#REF!</f>
        <v>#REF!</v>
      </c>
      <c r="W7" s="42" t="e">
        <f>#REF!</f>
        <v>#REF!</v>
      </c>
      <c r="X7" s="42" t="e">
        <f>#REF!</f>
        <v>#REF!</v>
      </c>
      <c r="Y7" s="42" t="e">
        <f>#REF!</f>
        <v>#REF!</v>
      </c>
      <c r="Z7" s="42" t="e">
        <f>#REF!</f>
        <v>#REF!</v>
      </c>
      <c r="AA7" s="42" t="e">
        <f>#REF!</f>
        <v>#REF!</v>
      </c>
      <c r="AB7" s="43">
        <f t="shared" si="1"/>
        <v>3</v>
      </c>
    </row>
    <row r="8" spans="1:28" s="24" customFormat="1" ht="14.1" customHeight="1" x14ac:dyDescent="0.35">
      <c r="A8" s="25"/>
      <c r="B8" s="57">
        <v>4</v>
      </c>
      <c r="C8" s="40"/>
      <c r="D8" s="41"/>
      <c r="E8" s="25"/>
      <c r="F8" s="42">
        <f>Sv!D7</f>
        <v>3</v>
      </c>
      <c r="G8" s="42" t="e">
        <f>#REF!</f>
        <v>#REF!</v>
      </c>
      <c r="H8" s="42" t="e">
        <f>#REF!</f>
        <v>#REF!</v>
      </c>
      <c r="I8" s="42" t="e">
        <f>#REF!</f>
        <v>#REF!</v>
      </c>
      <c r="J8" s="42" t="e">
        <f>#REF!</f>
        <v>#REF!</v>
      </c>
      <c r="K8" s="42" t="e">
        <f>#REF!</f>
        <v>#REF!</v>
      </c>
      <c r="L8" s="42" t="e">
        <f>#REF!</f>
        <v>#REF!</v>
      </c>
      <c r="M8" s="42" t="e">
        <f>#REF!</f>
        <v>#REF!</v>
      </c>
      <c r="N8" s="42" t="e">
        <f>#REF!</f>
        <v>#REF!</v>
      </c>
      <c r="O8" s="42" t="e">
        <f>#REF!</f>
        <v>#REF!</v>
      </c>
      <c r="P8" s="68">
        <f t="shared" si="0"/>
        <v>3</v>
      </c>
      <c r="Q8" s="25"/>
      <c r="R8" s="42">
        <f>Sv!E7</f>
        <v>3</v>
      </c>
      <c r="S8" s="42" t="e">
        <f>#REF!</f>
        <v>#REF!</v>
      </c>
      <c r="T8" s="42" t="e">
        <f>#REF!</f>
        <v>#REF!</v>
      </c>
      <c r="U8" s="42" t="e">
        <f>#REF!</f>
        <v>#REF!</v>
      </c>
      <c r="V8" s="42" t="e">
        <f>#REF!</f>
        <v>#REF!</v>
      </c>
      <c r="W8" s="42" t="e">
        <f>#REF!</f>
        <v>#REF!</v>
      </c>
      <c r="X8" s="42" t="e">
        <f>#REF!</f>
        <v>#REF!</v>
      </c>
      <c r="Y8" s="42" t="e">
        <f>#REF!</f>
        <v>#REF!</v>
      </c>
      <c r="Z8" s="42" t="e">
        <f>#REF!</f>
        <v>#REF!</v>
      </c>
      <c r="AA8" s="42" t="e">
        <f>#REF!</f>
        <v>#REF!</v>
      </c>
      <c r="AB8" s="43">
        <f t="shared" si="1"/>
        <v>3</v>
      </c>
    </row>
    <row r="9" spans="1:28" s="24" customFormat="1" ht="14.1" customHeight="1" x14ac:dyDescent="0.35">
      <c r="A9" s="18"/>
      <c r="B9" s="57">
        <v>5</v>
      </c>
      <c r="C9" s="40"/>
      <c r="D9" s="41"/>
      <c r="E9" s="18"/>
      <c r="F9" s="42">
        <f>Sv!D8</f>
        <v>5</v>
      </c>
      <c r="G9" s="42" t="e">
        <f>#REF!</f>
        <v>#REF!</v>
      </c>
      <c r="H9" s="42" t="e">
        <f>#REF!</f>
        <v>#REF!</v>
      </c>
      <c r="I9" s="42" t="e">
        <f>#REF!</f>
        <v>#REF!</v>
      </c>
      <c r="J9" s="42" t="e">
        <f>#REF!</f>
        <v>#REF!</v>
      </c>
      <c r="K9" s="42" t="e">
        <f>#REF!</f>
        <v>#REF!</v>
      </c>
      <c r="L9" s="42" t="e">
        <f>#REF!</f>
        <v>#REF!</v>
      </c>
      <c r="M9" s="42" t="e">
        <f>#REF!</f>
        <v>#REF!</v>
      </c>
      <c r="N9" s="42" t="e">
        <f>#REF!</f>
        <v>#REF!</v>
      </c>
      <c r="O9" s="42" t="e">
        <f>#REF!</f>
        <v>#REF!</v>
      </c>
      <c r="P9" s="68">
        <f t="shared" si="0"/>
        <v>5</v>
      </c>
      <c r="Q9" s="18"/>
      <c r="R9" s="42">
        <f>Sv!E8</f>
        <v>3</v>
      </c>
      <c r="S9" s="42" t="e">
        <f>#REF!</f>
        <v>#REF!</v>
      </c>
      <c r="T9" s="42" t="e">
        <f>#REF!</f>
        <v>#REF!</v>
      </c>
      <c r="U9" s="42" t="e">
        <f>#REF!</f>
        <v>#REF!</v>
      </c>
      <c r="V9" s="42" t="e">
        <f>#REF!</f>
        <v>#REF!</v>
      </c>
      <c r="W9" s="42" t="e">
        <f>#REF!</f>
        <v>#REF!</v>
      </c>
      <c r="X9" s="42" t="e">
        <f>#REF!</f>
        <v>#REF!</v>
      </c>
      <c r="Y9" s="42" t="e">
        <f>#REF!</f>
        <v>#REF!</v>
      </c>
      <c r="Z9" s="42" t="e">
        <f>#REF!</f>
        <v>#REF!</v>
      </c>
      <c r="AA9" s="42" t="e">
        <f>#REF!</f>
        <v>#REF!</v>
      </c>
      <c r="AB9" s="43">
        <f t="shared" si="1"/>
        <v>3</v>
      </c>
    </row>
    <row r="10" spans="1:28" s="24" customFormat="1" ht="14.1" customHeight="1" x14ac:dyDescent="0.35">
      <c r="A10" s="18"/>
      <c r="B10" s="57">
        <v>6</v>
      </c>
      <c r="C10" s="40"/>
      <c r="D10" s="41"/>
      <c r="E10" s="18"/>
      <c r="F10" s="42">
        <f>Sv!D9</f>
        <v>3</v>
      </c>
      <c r="G10" s="42" t="e">
        <f>#REF!</f>
        <v>#REF!</v>
      </c>
      <c r="H10" s="42" t="e">
        <f>#REF!</f>
        <v>#REF!</v>
      </c>
      <c r="I10" s="42" t="e">
        <f>#REF!</f>
        <v>#REF!</v>
      </c>
      <c r="J10" s="42" t="e">
        <f>#REF!</f>
        <v>#REF!</v>
      </c>
      <c r="K10" s="42" t="e">
        <f>#REF!</f>
        <v>#REF!</v>
      </c>
      <c r="L10" s="42" t="e">
        <f>#REF!</f>
        <v>#REF!</v>
      </c>
      <c r="M10" s="42" t="e">
        <f>#REF!</f>
        <v>#REF!</v>
      </c>
      <c r="N10" s="42" t="e">
        <f>#REF!</f>
        <v>#REF!</v>
      </c>
      <c r="O10" s="42" t="e">
        <f>#REF!</f>
        <v>#REF!</v>
      </c>
      <c r="P10" s="68">
        <f t="shared" si="0"/>
        <v>3</v>
      </c>
      <c r="Q10" s="18"/>
      <c r="R10" s="42">
        <f>Sv!E9</f>
        <v>2</v>
      </c>
      <c r="S10" s="42" t="e">
        <f>#REF!</f>
        <v>#REF!</v>
      </c>
      <c r="T10" s="42" t="e">
        <f>#REF!</f>
        <v>#REF!</v>
      </c>
      <c r="U10" s="42" t="e">
        <f>#REF!</f>
        <v>#REF!</v>
      </c>
      <c r="V10" s="42" t="e">
        <f>#REF!</f>
        <v>#REF!</v>
      </c>
      <c r="W10" s="42" t="e">
        <f>#REF!</f>
        <v>#REF!</v>
      </c>
      <c r="X10" s="42" t="e">
        <f>#REF!</f>
        <v>#REF!</v>
      </c>
      <c r="Y10" s="42" t="e">
        <f>#REF!</f>
        <v>#REF!</v>
      </c>
      <c r="Z10" s="42" t="e">
        <f>#REF!</f>
        <v>#REF!</v>
      </c>
      <c r="AA10" s="42" t="e">
        <f>#REF!</f>
        <v>#REF!</v>
      </c>
      <c r="AB10" s="43">
        <f t="shared" si="1"/>
        <v>2</v>
      </c>
    </row>
    <row r="11" spans="1:28" s="24" customFormat="1" ht="14.1" customHeight="1" x14ac:dyDescent="0.35">
      <c r="A11" s="18"/>
      <c r="B11" s="57">
        <v>7</v>
      </c>
      <c r="C11" s="40"/>
      <c r="D11" s="41"/>
      <c r="E11" s="18"/>
      <c r="F11" s="42">
        <f>Sv!D10</f>
        <v>2</v>
      </c>
      <c r="G11" s="42" t="e">
        <f>#REF!</f>
        <v>#REF!</v>
      </c>
      <c r="H11" s="42" t="e">
        <f>#REF!</f>
        <v>#REF!</v>
      </c>
      <c r="I11" s="42" t="e">
        <f>#REF!</f>
        <v>#REF!</v>
      </c>
      <c r="J11" s="42" t="e">
        <f>#REF!</f>
        <v>#REF!</v>
      </c>
      <c r="K11" s="42" t="e">
        <f>#REF!</f>
        <v>#REF!</v>
      </c>
      <c r="L11" s="42" t="e">
        <f>#REF!</f>
        <v>#REF!</v>
      </c>
      <c r="M11" s="42" t="e">
        <f>#REF!</f>
        <v>#REF!</v>
      </c>
      <c r="N11" s="42" t="e">
        <f>#REF!</f>
        <v>#REF!</v>
      </c>
      <c r="O11" s="42" t="e">
        <f>#REF!</f>
        <v>#REF!</v>
      </c>
      <c r="P11" s="68">
        <f t="shared" si="0"/>
        <v>2</v>
      </c>
      <c r="Q11" s="18"/>
      <c r="R11" s="42">
        <f>Sv!E10</f>
        <v>2</v>
      </c>
      <c r="S11" s="42" t="e">
        <f>#REF!</f>
        <v>#REF!</v>
      </c>
      <c r="T11" s="42" t="e">
        <f>#REF!</f>
        <v>#REF!</v>
      </c>
      <c r="U11" s="42" t="e">
        <f>#REF!</f>
        <v>#REF!</v>
      </c>
      <c r="V11" s="42" t="e">
        <f>#REF!</f>
        <v>#REF!</v>
      </c>
      <c r="W11" s="42" t="e">
        <f>#REF!</f>
        <v>#REF!</v>
      </c>
      <c r="X11" s="42" t="e">
        <f>#REF!</f>
        <v>#REF!</v>
      </c>
      <c r="Y11" s="42" t="e">
        <f>#REF!</f>
        <v>#REF!</v>
      </c>
      <c r="Z11" s="42" t="e">
        <f>#REF!</f>
        <v>#REF!</v>
      </c>
      <c r="AA11" s="42" t="e">
        <f>#REF!</f>
        <v>#REF!</v>
      </c>
      <c r="AB11" s="43">
        <f t="shared" si="1"/>
        <v>2</v>
      </c>
    </row>
    <row r="12" spans="1:28" s="24" customFormat="1" ht="14.1" customHeight="1" x14ac:dyDescent="0.35">
      <c r="A12" s="18"/>
      <c r="B12" s="57">
        <v>8</v>
      </c>
      <c r="C12" s="40"/>
      <c r="D12" s="41"/>
      <c r="E12" s="18"/>
      <c r="F12" s="42">
        <f>Sv!D11</f>
        <v>5</v>
      </c>
      <c r="G12" s="42" t="e">
        <f>#REF!</f>
        <v>#REF!</v>
      </c>
      <c r="H12" s="42" t="e">
        <f>#REF!</f>
        <v>#REF!</v>
      </c>
      <c r="I12" s="42" t="e">
        <f>#REF!</f>
        <v>#REF!</v>
      </c>
      <c r="J12" s="42" t="e">
        <f>#REF!</f>
        <v>#REF!</v>
      </c>
      <c r="K12" s="42" t="e">
        <f>#REF!</f>
        <v>#REF!</v>
      </c>
      <c r="L12" s="42" t="e">
        <f>#REF!</f>
        <v>#REF!</v>
      </c>
      <c r="M12" s="42" t="e">
        <f>#REF!</f>
        <v>#REF!</v>
      </c>
      <c r="N12" s="42" t="e">
        <f>#REF!</f>
        <v>#REF!</v>
      </c>
      <c r="O12" s="42" t="e">
        <f>#REF!</f>
        <v>#REF!</v>
      </c>
      <c r="P12" s="68">
        <f t="shared" si="0"/>
        <v>5</v>
      </c>
      <c r="Q12" s="18"/>
      <c r="R12" s="42">
        <f>Sv!E11</f>
        <v>3</v>
      </c>
      <c r="S12" s="42" t="e">
        <f>#REF!</f>
        <v>#REF!</v>
      </c>
      <c r="T12" s="42" t="e">
        <f>#REF!</f>
        <v>#REF!</v>
      </c>
      <c r="U12" s="42" t="e">
        <f>#REF!</f>
        <v>#REF!</v>
      </c>
      <c r="V12" s="42" t="e">
        <f>#REF!</f>
        <v>#REF!</v>
      </c>
      <c r="W12" s="42" t="e">
        <f>#REF!</f>
        <v>#REF!</v>
      </c>
      <c r="X12" s="42" t="e">
        <f>#REF!</f>
        <v>#REF!</v>
      </c>
      <c r="Y12" s="42" t="e">
        <f>#REF!</f>
        <v>#REF!</v>
      </c>
      <c r="Z12" s="42" t="e">
        <f>#REF!</f>
        <v>#REF!</v>
      </c>
      <c r="AA12" s="42" t="e">
        <f>#REF!</f>
        <v>#REF!</v>
      </c>
      <c r="AB12" s="43">
        <f t="shared" si="1"/>
        <v>3</v>
      </c>
    </row>
    <row r="13" spans="1:28" s="24" customFormat="1" ht="14.1" customHeight="1" x14ac:dyDescent="0.35">
      <c r="A13" s="18"/>
      <c r="B13" s="57">
        <v>9</v>
      </c>
      <c r="C13" s="40"/>
      <c r="D13" s="41"/>
      <c r="E13" s="18"/>
      <c r="F13" s="42">
        <f>Sv!D12</f>
        <v>4</v>
      </c>
      <c r="G13" s="42" t="e">
        <f>#REF!</f>
        <v>#REF!</v>
      </c>
      <c r="H13" s="42" t="e">
        <f>#REF!</f>
        <v>#REF!</v>
      </c>
      <c r="I13" s="42" t="e">
        <f>#REF!</f>
        <v>#REF!</v>
      </c>
      <c r="J13" s="42" t="e">
        <f>#REF!</f>
        <v>#REF!</v>
      </c>
      <c r="K13" s="42" t="e">
        <f>#REF!</f>
        <v>#REF!</v>
      </c>
      <c r="L13" s="42" t="e">
        <f>#REF!</f>
        <v>#REF!</v>
      </c>
      <c r="M13" s="42" t="e">
        <f>#REF!</f>
        <v>#REF!</v>
      </c>
      <c r="N13" s="42" t="e">
        <f>#REF!</f>
        <v>#REF!</v>
      </c>
      <c r="O13" s="42" t="e">
        <f>#REF!</f>
        <v>#REF!</v>
      </c>
      <c r="P13" s="68">
        <f t="shared" si="0"/>
        <v>4</v>
      </c>
      <c r="Q13" s="18"/>
      <c r="R13" s="42">
        <f>Sv!E12</f>
        <v>3</v>
      </c>
      <c r="S13" s="42" t="e">
        <f>#REF!</f>
        <v>#REF!</v>
      </c>
      <c r="T13" s="42" t="e">
        <f>#REF!</f>
        <v>#REF!</v>
      </c>
      <c r="U13" s="42" t="e">
        <f>#REF!</f>
        <v>#REF!</v>
      </c>
      <c r="V13" s="42" t="e">
        <f>#REF!</f>
        <v>#REF!</v>
      </c>
      <c r="W13" s="42" t="e">
        <f>#REF!</f>
        <v>#REF!</v>
      </c>
      <c r="X13" s="42" t="e">
        <f>#REF!</f>
        <v>#REF!</v>
      </c>
      <c r="Y13" s="42" t="e">
        <f>#REF!</f>
        <v>#REF!</v>
      </c>
      <c r="Z13" s="42" t="e">
        <f>#REF!</f>
        <v>#REF!</v>
      </c>
      <c r="AA13" s="42" t="e">
        <f>#REF!</f>
        <v>#REF!</v>
      </c>
      <c r="AB13" s="43">
        <f t="shared" si="1"/>
        <v>3</v>
      </c>
    </row>
    <row r="14" spans="1:28" s="24" customFormat="1" ht="14.1" customHeight="1" x14ac:dyDescent="0.35">
      <c r="A14" s="18"/>
      <c r="B14" s="57">
        <v>10</v>
      </c>
      <c r="C14" s="40"/>
      <c r="D14" s="41"/>
      <c r="E14" s="18"/>
      <c r="F14" s="42">
        <f>Sv!D13</f>
        <v>4</v>
      </c>
      <c r="G14" s="42" t="e">
        <f>#REF!</f>
        <v>#REF!</v>
      </c>
      <c r="H14" s="42" t="e">
        <f>#REF!</f>
        <v>#REF!</v>
      </c>
      <c r="I14" s="42" t="e">
        <f>#REF!</f>
        <v>#REF!</v>
      </c>
      <c r="J14" s="42" t="e">
        <f>#REF!</f>
        <v>#REF!</v>
      </c>
      <c r="K14" s="42" t="e">
        <f>#REF!</f>
        <v>#REF!</v>
      </c>
      <c r="L14" s="42" t="e">
        <f>#REF!</f>
        <v>#REF!</v>
      </c>
      <c r="M14" s="42" t="e">
        <f>#REF!</f>
        <v>#REF!</v>
      </c>
      <c r="N14" s="42" t="e">
        <f>#REF!</f>
        <v>#REF!</v>
      </c>
      <c r="O14" s="42" t="e">
        <f>#REF!</f>
        <v>#REF!</v>
      </c>
      <c r="P14" s="68">
        <f t="shared" si="0"/>
        <v>4</v>
      </c>
      <c r="Q14" s="18"/>
      <c r="R14" s="42">
        <f>Sv!E13</f>
        <v>3</v>
      </c>
      <c r="S14" s="42" t="e">
        <f>#REF!</f>
        <v>#REF!</v>
      </c>
      <c r="T14" s="42" t="e">
        <f>#REF!</f>
        <v>#REF!</v>
      </c>
      <c r="U14" s="42" t="e">
        <f>#REF!</f>
        <v>#REF!</v>
      </c>
      <c r="V14" s="42" t="e">
        <f>#REF!</f>
        <v>#REF!</v>
      </c>
      <c r="W14" s="42" t="e">
        <f>#REF!</f>
        <v>#REF!</v>
      </c>
      <c r="X14" s="42" t="e">
        <f>#REF!</f>
        <v>#REF!</v>
      </c>
      <c r="Y14" s="42" t="e">
        <f>#REF!</f>
        <v>#REF!</v>
      </c>
      <c r="Z14" s="42" t="e">
        <f>#REF!</f>
        <v>#REF!</v>
      </c>
      <c r="AA14" s="42" t="e">
        <f>#REF!</f>
        <v>#REF!</v>
      </c>
      <c r="AB14" s="43">
        <f t="shared" si="1"/>
        <v>3</v>
      </c>
    </row>
    <row r="15" spans="1:28" s="24" customFormat="1" ht="14.1" customHeight="1" x14ac:dyDescent="0.35">
      <c r="A15" s="18"/>
      <c r="B15" s="57">
        <v>11</v>
      </c>
      <c r="C15" s="40"/>
      <c r="D15" s="41"/>
      <c r="E15" s="18"/>
      <c r="F15" s="42">
        <f>Sv!D14</f>
        <v>4</v>
      </c>
      <c r="G15" s="42" t="e">
        <f>#REF!</f>
        <v>#REF!</v>
      </c>
      <c r="H15" s="42" t="e">
        <f>#REF!</f>
        <v>#REF!</v>
      </c>
      <c r="I15" s="42" t="e">
        <f>#REF!</f>
        <v>#REF!</v>
      </c>
      <c r="J15" s="42" t="e">
        <f>#REF!</f>
        <v>#REF!</v>
      </c>
      <c r="K15" s="42" t="e">
        <f>#REF!</f>
        <v>#REF!</v>
      </c>
      <c r="L15" s="42" t="e">
        <f>#REF!</f>
        <v>#REF!</v>
      </c>
      <c r="M15" s="42" t="e">
        <f>#REF!</f>
        <v>#REF!</v>
      </c>
      <c r="N15" s="42" t="e">
        <f>#REF!</f>
        <v>#REF!</v>
      </c>
      <c r="O15" s="42" t="e">
        <f>#REF!</f>
        <v>#REF!</v>
      </c>
      <c r="P15" s="68">
        <f t="shared" si="0"/>
        <v>4</v>
      </c>
      <c r="Q15" s="18"/>
      <c r="R15" s="42">
        <f>Sv!E14</f>
        <v>4</v>
      </c>
      <c r="S15" s="42" t="e">
        <f>#REF!</f>
        <v>#REF!</v>
      </c>
      <c r="T15" s="42" t="e">
        <f>#REF!</f>
        <v>#REF!</v>
      </c>
      <c r="U15" s="42" t="e">
        <f>#REF!</f>
        <v>#REF!</v>
      </c>
      <c r="V15" s="42" t="e">
        <f>#REF!</f>
        <v>#REF!</v>
      </c>
      <c r="W15" s="42" t="e">
        <f>#REF!</f>
        <v>#REF!</v>
      </c>
      <c r="X15" s="42" t="e">
        <f>#REF!</f>
        <v>#REF!</v>
      </c>
      <c r="Y15" s="42" t="e">
        <f>#REF!</f>
        <v>#REF!</v>
      </c>
      <c r="Z15" s="42" t="e">
        <f>#REF!</f>
        <v>#REF!</v>
      </c>
      <c r="AA15" s="42" t="e">
        <f>#REF!</f>
        <v>#REF!</v>
      </c>
      <c r="AB15" s="43">
        <f t="shared" si="1"/>
        <v>4</v>
      </c>
    </row>
    <row r="16" spans="1:28" s="24" customFormat="1" ht="14.1" customHeight="1" x14ac:dyDescent="0.35">
      <c r="A16" s="18"/>
      <c r="B16" s="57">
        <v>12</v>
      </c>
      <c r="C16" s="40"/>
      <c r="D16" s="41"/>
      <c r="E16" s="18"/>
      <c r="F16" s="42">
        <f>Sv!D15</f>
        <v>3</v>
      </c>
      <c r="G16" s="42" t="e">
        <f>#REF!</f>
        <v>#REF!</v>
      </c>
      <c r="H16" s="42" t="e">
        <f>#REF!</f>
        <v>#REF!</v>
      </c>
      <c r="I16" s="42" t="e">
        <f>#REF!</f>
        <v>#REF!</v>
      </c>
      <c r="J16" s="42" t="e">
        <f>#REF!</f>
        <v>#REF!</v>
      </c>
      <c r="K16" s="42" t="e">
        <f>#REF!</f>
        <v>#REF!</v>
      </c>
      <c r="L16" s="42" t="e">
        <f>#REF!</f>
        <v>#REF!</v>
      </c>
      <c r="M16" s="42" t="e">
        <f>#REF!</f>
        <v>#REF!</v>
      </c>
      <c r="N16" s="42" t="e">
        <f>#REF!</f>
        <v>#REF!</v>
      </c>
      <c r="O16" s="42" t="e">
        <f>#REF!</f>
        <v>#REF!</v>
      </c>
      <c r="P16" s="68">
        <f t="shared" si="0"/>
        <v>3</v>
      </c>
      <c r="Q16" s="18"/>
      <c r="R16" s="42">
        <f>Sv!E15</f>
        <v>3</v>
      </c>
      <c r="S16" s="42" t="e">
        <f>#REF!</f>
        <v>#REF!</v>
      </c>
      <c r="T16" s="42" t="e">
        <f>#REF!</f>
        <v>#REF!</v>
      </c>
      <c r="U16" s="42" t="e">
        <f>#REF!</f>
        <v>#REF!</v>
      </c>
      <c r="V16" s="42" t="e">
        <f>#REF!</f>
        <v>#REF!</v>
      </c>
      <c r="W16" s="42" t="e">
        <f>#REF!</f>
        <v>#REF!</v>
      </c>
      <c r="X16" s="42" t="e">
        <f>#REF!</f>
        <v>#REF!</v>
      </c>
      <c r="Y16" s="42" t="e">
        <f>#REF!</f>
        <v>#REF!</v>
      </c>
      <c r="Z16" s="42" t="e">
        <f>#REF!</f>
        <v>#REF!</v>
      </c>
      <c r="AA16" s="42" t="e">
        <f>#REF!</f>
        <v>#REF!</v>
      </c>
      <c r="AB16" s="43">
        <f t="shared" si="1"/>
        <v>3</v>
      </c>
    </row>
    <row r="17" spans="1:28" s="24" customFormat="1" ht="14.1" customHeight="1" x14ac:dyDescent="0.35">
      <c r="A17" s="18"/>
      <c r="B17" s="57">
        <v>13</v>
      </c>
      <c r="C17" s="40"/>
      <c r="D17" s="41"/>
      <c r="E17" s="18"/>
      <c r="F17" s="42">
        <f>Sv!D16</f>
        <v>3</v>
      </c>
      <c r="G17" s="42" t="e">
        <f>#REF!</f>
        <v>#REF!</v>
      </c>
      <c r="H17" s="42" t="e">
        <f>#REF!</f>
        <v>#REF!</v>
      </c>
      <c r="I17" s="42" t="e">
        <f>#REF!</f>
        <v>#REF!</v>
      </c>
      <c r="J17" s="42" t="e">
        <f>#REF!</f>
        <v>#REF!</v>
      </c>
      <c r="K17" s="42" t="e">
        <f>#REF!</f>
        <v>#REF!</v>
      </c>
      <c r="L17" s="42" t="e">
        <f>#REF!</f>
        <v>#REF!</v>
      </c>
      <c r="M17" s="42" t="e">
        <f>#REF!</f>
        <v>#REF!</v>
      </c>
      <c r="N17" s="42" t="e">
        <f>#REF!</f>
        <v>#REF!</v>
      </c>
      <c r="O17" s="42" t="e">
        <f>#REF!</f>
        <v>#REF!</v>
      </c>
      <c r="P17" s="68">
        <f t="shared" si="0"/>
        <v>3</v>
      </c>
      <c r="Q17" s="18"/>
      <c r="R17" s="42">
        <f>Sv!E16</f>
        <v>3</v>
      </c>
      <c r="S17" s="42" t="e">
        <f>#REF!</f>
        <v>#REF!</v>
      </c>
      <c r="T17" s="42" t="e">
        <f>#REF!</f>
        <v>#REF!</v>
      </c>
      <c r="U17" s="42" t="e">
        <f>#REF!</f>
        <v>#REF!</v>
      </c>
      <c r="V17" s="42" t="e">
        <f>#REF!</f>
        <v>#REF!</v>
      </c>
      <c r="W17" s="42" t="e">
        <f>#REF!</f>
        <v>#REF!</v>
      </c>
      <c r="X17" s="42" t="e">
        <f>#REF!</f>
        <v>#REF!</v>
      </c>
      <c r="Y17" s="42" t="e">
        <f>#REF!</f>
        <v>#REF!</v>
      </c>
      <c r="Z17" s="42" t="e">
        <f>#REF!</f>
        <v>#REF!</v>
      </c>
      <c r="AA17" s="42" t="e">
        <f>#REF!</f>
        <v>#REF!</v>
      </c>
      <c r="AB17" s="43">
        <f t="shared" si="1"/>
        <v>3</v>
      </c>
    </row>
    <row r="18" spans="1:28" s="24" customFormat="1" ht="14.1" customHeight="1" x14ac:dyDescent="0.35">
      <c r="A18" s="18"/>
      <c r="B18" s="57">
        <v>14</v>
      </c>
      <c r="C18" s="40"/>
      <c r="D18" s="41"/>
      <c r="E18" s="18"/>
      <c r="F18" s="42">
        <f>Sv!D17</f>
        <v>2</v>
      </c>
      <c r="G18" s="42" t="e">
        <f>#REF!</f>
        <v>#REF!</v>
      </c>
      <c r="H18" s="42" t="e">
        <f>#REF!</f>
        <v>#REF!</v>
      </c>
      <c r="I18" s="42" t="e">
        <f>#REF!</f>
        <v>#REF!</v>
      </c>
      <c r="J18" s="42" t="e">
        <f>#REF!</f>
        <v>#REF!</v>
      </c>
      <c r="K18" s="42" t="e">
        <f>#REF!</f>
        <v>#REF!</v>
      </c>
      <c r="L18" s="42" t="e">
        <f>#REF!</f>
        <v>#REF!</v>
      </c>
      <c r="M18" s="42" t="e">
        <f>#REF!</f>
        <v>#REF!</v>
      </c>
      <c r="N18" s="42" t="e">
        <f>#REF!</f>
        <v>#REF!</v>
      </c>
      <c r="O18" s="42" t="e">
        <f>#REF!</f>
        <v>#REF!</v>
      </c>
      <c r="P18" s="68">
        <f t="shared" si="0"/>
        <v>2</v>
      </c>
      <c r="Q18" s="18"/>
      <c r="R18" s="42">
        <f>Sv!E17</f>
        <v>2</v>
      </c>
      <c r="S18" s="42" t="e">
        <f>#REF!</f>
        <v>#REF!</v>
      </c>
      <c r="T18" s="42" t="e">
        <f>#REF!</f>
        <v>#REF!</v>
      </c>
      <c r="U18" s="42" t="e">
        <f>#REF!</f>
        <v>#REF!</v>
      </c>
      <c r="V18" s="42" t="e">
        <f>#REF!</f>
        <v>#REF!</v>
      </c>
      <c r="W18" s="42" t="e">
        <f>#REF!</f>
        <v>#REF!</v>
      </c>
      <c r="X18" s="42" t="e">
        <f>#REF!</f>
        <v>#REF!</v>
      </c>
      <c r="Y18" s="42" t="e">
        <f>#REF!</f>
        <v>#REF!</v>
      </c>
      <c r="Z18" s="42" t="e">
        <f>#REF!</f>
        <v>#REF!</v>
      </c>
      <c r="AA18" s="42" t="e">
        <f>#REF!</f>
        <v>#REF!</v>
      </c>
      <c r="AB18" s="43">
        <f t="shared" si="1"/>
        <v>2</v>
      </c>
    </row>
    <row r="19" spans="1:28" s="24" customFormat="1" ht="14.1" customHeight="1" x14ac:dyDescent="0.35">
      <c r="A19" s="18"/>
      <c r="B19" s="57">
        <v>15</v>
      </c>
      <c r="C19" s="40"/>
      <c r="D19" s="41"/>
      <c r="E19" s="18"/>
      <c r="F19" s="42">
        <f>Sv!D18</f>
        <v>2</v>
      </c>
      <c r="G19" s="42" t="e">
        <f>#REF!</f>
        <v>#REF!</v>
      </c>
      <c r="H19" s="42" t="e">
        <f>#REF!</f>
        <v>#REF!</v>
      </c>
      <c r="I19" s="42" t="e">
        <f>#REF!</f>
        <v>#REF!</v>
      </c>
      <c r="J19" s="42" t="e">
        <f>#REF!</f>
        <v>#REF!</v>
      </c>
      <c r="K19" s="42" t="e">
        <f>#REF!</f>
        <v>#REF!</v>
      </c>
      <c r="L19" s="42" t="e">
        <f>#REF!</f>
        <v>#REF!</v>
      </c>
      <c r="M19" s="42" t="e">
        <f>#REF!</f>
        <v>#REF!</v>
      </c>
      <c r="N19" s="42" t="e">
        <f>#REF!</f>
        <v>#REF!</v>
      </c>
      <c r="O19" s="42" t="e">
        <f>#REF!</f>
        <v>#REF!</v>
      </c>
      <c r="P19" s="68">
        <f t="shared" si="0"/>
        <v>2</v>
      </c>
      <c r="Q19" s="18"/>
      <c r="R19" s="42">
        <f>Sv!E18</f>
        <v>3</v>
      </c>
      <c r="S19" s="42" t="e">
        <f>#REF!</f>
        <v>#REF!</v>
      </c>
      <c r="T19" s="42" t="e">
        <f>#REF!</f>
        <v>#REF!</v>
      </c>
      <c r="U19" s="42" t="e">
        <f>#REF!</f>
        <v>#REF!</v>
      </c>
      <c r="V19" s="42" t="e">
        <f>#REF!</f>
        <v>#REF!</v>
      </c>
      <c r="W19" s="42" t="e">
        <f>#REF!</f>
        <v>#REF!</v>
      </c>
      <c r="X19" s="42" t="e">
        <f>#REF!</f>
        <v>#REF!</v>
      </c>
      <c r="Y19" s="42" t="e">
        <f>#REF!</f>
        <v>#REF!</v>
      </c>
      <c r="Z19" s="42" t="e">
        <f>#REF!</f>
        <v>#REF!</v>
      </c>
      <c r="AA19" s="42" t="e">
        <f>#REF!</f>
        <v>#REF!</v>
      </c>
      <c r="AB19" s="43">
        <f t="shared" si="1"/>
        <v>3</v>
      </c>
    </row>
    <row r="20" spans="1:28" s="24" customFormat="1" ht="14.1" customHeight="1" x14ac:dyDescent="0.35">
      <c r="A20" s="18"/>
      <c r="B20" s="57">
        <v>16</v>
      </c>
      <c r="C20" s="40"/>
      <c r="D20" s="41"/>
      <c r="E20" s="18"/>
      <c r="F20" s="42">
        <f>Sv!D19</f>
        <v>3</v>
      </c>
      <c r="G20" s="42" t="e">
        <f>#REF!</f>
        <v>#REF!</v>
      </c>
      <c r="H20" s="42" t="e">
        <f>#REF!</f>
        <v>#REF!</v>
      </c>
      <c r="I20" s="42" t="e">
        <f>#REF!</f>
        <v>#REF!</v>
      </c>
      <c r="J20" s="42" t="e">
        <f>#REF!</f>
        <v>#REF!</v>
      </c>
      <c r="K20" s="42" t="e">
        <f>#REF!</f>
        <v>#REF!</v>
      </c>
      <c r="L20" s="42" t="e">
        <f>#REF!</f>
        <v>#REF!</v>
      </c>
      <c r="M20" s="42" t="e">
        <f>#REF!</f>
        <v>#REF!</v>
      </c>
      <c r="N20" s="42" t="e">
        <f>#REF!</f>
        <v>#REF!</v>
      </c>
      <c r="O20" s="42" t="e">
        <f>#REF!</f>
        <v>#REF!</v>
      </c>
      <c r="P20" s="68">
        <f t="shared" si="0"/>
        <v>3</v>
      </c>
      <c r="Q20" s="18"/>
      <c r="R20" s="42">
        <f>Sv!E19</f>
        <v>3</v>
      </c>
      <c r="S20" s="42" t="e">
        <f>#REF!</f>
        <v>#REF!</v>
      </c>
      <c r="T20" s="42" t="e">
        <f>#REF!</f>
        <v>#REF!</v>
      </c>
      <c r="U20" s="42" t="e">
        <f>#REF!</f>
        <v>#REF!</v>
      </c>
      <c r="V20" s="42" t="e">
        <f>#REF!</f>
        <v>#REF!</v>
      </c>
      <c r="W20" s="42" t="e">
        <f>#REF!</f>
        <v>#REF!</v>
      </c>
      <c r="X20" s="42" t="e">
        <f>#REF!</f>
        <v>#REF!</v>
      </c>
      <c r="Y20" s="42" t="e">
        <f>#REF!</f>
        <v>#REF!</v>
      </c>
      <c r="Z20" s="42" t="e">
        <f>#REF!</f>
        <v>#REF!</v>
      </c>
      <c r="AA20" s="42" t="e">
        <f>#REF!</f>
        <v>#REF!</v>
      </c>
      <c r="AB20" s="43">
        <f t="shared" si="1"/>
        <v>3</v>
      </c>
    </row>
    <row r="21" spans="1:28" s="24" customFormat="1" ht="14.1" customHeight="1" x14ac:dyDescent="0.35">
      <c r="A21" s="18"/>
      <c r="B21" s="57">
        <v>17</v>
      </c>
      <c r="C21" s="40"/>
      <c r="D21" s="41"/>
      <c r="E21" s="18"/>
      <c r="F21" s="42">
        <f>Sv!D20</f>
        <v>3</v>
      </c>
      <c r="G21" s="42" t="e">
        <f>#REF!</f>
        <v>#REF!</v>
      </c>
      <c r="H21" s="42" t="e">
        <f>#REF!</f>
        <v>#REF!</v>
      </c>
      <c r="I21" s="42" t="e">
        <f>#REF!</f>
        <v>#REF!</v>
      </c>
      <c r="J21" s="42" t="e">
        <f>#REF!</f>
        <v>#REF!</v>
      </c>
      <c r="K21" s="42" t="e">
        <f>#REF!</f>
        <v>#REF!</v>
      </c>
      <c r="L21" s="42" t="e">
        <f>#REF!</f>
        <v>#REF!</v>
      </c>
      <c r="M21" s="42" t="e">
        <f>#REF!</f>
        <v>#REF!</v>
      </c>
      <c r="N21" s="42" t="e">
        <f>#REF!</f>
        <v>#REF!</v>
      </c>
      <c r="O21" s="42" t="e">
        <f>#REF!</f>
        <v>#REF!</v>
      </c>
      <c r="P21" s="68">
        <f t="shared" si="0"/>
        <v>3</v>
      </c>
      <c r="Q21" s="18"/>
      <c r="R21" s="42">
        <f>Sv!E20</f>
        <v>3</v>
      </c>
      <c r="S21" s="42" t="e">
        <f>#REF!</f>
        <v>#REF!</v>
      </c>
      <c r="T21" s="42" t="e">
        <f>#REF!</f>
        <v>#REF!</v>
      </c>
      <c r="U21" s="42" t="e">
        <f>#REF!</f>
        <v>#REF!</v>
      </c>
      <c r="V21" s="42" t="e">
        <f>#REF!</f>
        <v>#REF!</v>
      </c>
      <c r="W21" s="42" t="e">
        <f>#REF!</f>
        <v>#REF!</v>
      </c>
      <c r="X21" s="42" t="e">
        <f>#REF!</f>
        <v>#REF!</v>
      </c>
      <c r="Y21" s="42" t="e">
        <f>#REF!</f>
        <v>#REF!</v>
      </c>
      <c r="Z21" s="42" t="e">
        <f>#REF!</f>
        <v>#REF!</v>
      </c>
      <c r="AA21" s="42" t="e">
        <f>#REF!</f>
        <v>#REF!</v>
      </c>
      <c r="AB21" s="43">
        <f t="shared" si="1"/>
        <v>3</v>
      </c>
    </row>
    <row r="22" spans="1:28" s="24" customFormat="1" ht="14.1" customHeight="1" x14ac:dyDescent="0.35">
      <c r="A22" s="18"/>
      <c r="B22" s="57">
        <v>18</v>
      </c>
      <c r="C22" s="40"/>
      <c r="D22" s="41"/>
      <c r="E22" s="18"/>
      <c r="F22" s="42">
        <f>Sv!D21</f>
        <v>2</v>
      </c>
      <c r="G22" s="42" t="e">
        <f>#REF!</f>
        <v>#REF!</v>
      </c>
      <c r="H22" s="42" t="e">
        <f>#REF!</f>
        <v>#REF!</v>
      </c>
      <c r="I22" s="42" t="e">
        <f>#REF!</f>
        <v>#REF!</v>
      </c>
      <c r="J22" s="42" t="e">
        <f>#REF!</f>
        <v>#REF!</v>
      </c>
      <c r="K22" s="42" t="e">
        <f>#REF!</f>
        <v>#REF!</v>
      </c>
      <c r="L22" s="42" t="e">
        <f>#REF!</f>
        <v>#REF!</v>
      </c>
      <c r="M22" s="42" t="e">
        <f>#REF!</f>
        <v>#REF!</v>
      </c>
      <c r="N22" s="42" t="e">
        <f>#REF!</f>
        <v>#REF!</v>
      </c>
      <c r="O22" s="42" t="e">
        <f>#REF!</f>
        <v>#REF!</v>
      </c>
      <c r="P22" s="68">
        <f t="shared" si="0"/>
        <v>2</v>
      </c>
      <c r="Q22" s="18"/>
      <c r="R22" s="42">
        <f>Sv!E21</f>
        <v>4</v>
      </c>
      <c r="S22" s="42" t="e">
        <f>#REF!</f>
        <v>#REF!</v>
      </c>
      <c r="T22" s="42" t="e">
        <f>#REF!</f>
        <v>#REF!</v>
      </c>
      <c r="U22" s="42" t="e">
        <f>#REF!</f>
        <v>#REF!</v>
      </c>
      <c r="V22" s="42" t="e">
        <f>#REF!</f>
        <v>#REF!</v>
      </c>
      <c r="W22" s="42" t="e">
        <f>#REF!</f>
        <v>#REF!</v>
      </c>
      <c r="X22" s="42" t="e">
        <f>#REF!</f>
        <v>#REF!</v>
      </c>
      <c r="Y22" s="42" t="e">
        <f>#REF!</f>
        <v>#REF!</v>
      </c>
      <c r="Z22" s="42" t="e">
        <f>#REF!</f>
        <v>#REF!</v>
      </c>
      <c r="AA22" s="42" t="e">
        <f>#REF!</f>
        <v>#REF!</v>
      </c>
      <c r="AB22" s="43">
        <f t="shared" si="1"/>
        <v>4</v>
      </c>
    </row>
    <row r="23" spans="1:28" s="24" customFormat="1" ht="14.1" customHeight="1" x14ac:dyDescent="0.35">
      <c r="A23" s="18"/>
      <c r="B23" s="57">
        <v>19</v>
      </c>
      <c r="C23" s="40"/>
      <c r="D23" s="41"/>
      <c r="E23" s="18"/>
      <c r="F23" s="42">
        <f>Sv!D22</f>
        <v>3</v>
      </c>
      <c r="G23" s="42" t="e">
        <f>#REF!</f>
        <v>#REF!</v>
      </c>
      <c r="H23" s="42" t="e">
        <f>#REF!</f>
        <v>#REF!</v>
      </c>
      <c r="I23" s="42" t="e">
        <f>#REF!</f>
        <v>#REF!</v>
      </c>
      <c r="J23" s="42" t="e">
        <f>#REF!</f>
        <v>#REF!</v>
      </c>
      <c r="K23" s="42" t="e">
        <f>#REF!</f>
        <v>#REF!</v>
      </c>
      <c r="L23" s="42" t="e">
        <f>#REF!</f>
        <v>#REF!</v>
      </c>
      <c r="M23" s="42" t="e">
        <f>#REF!</f>
        <v>#REF!</v>
      </c>
      <c r="N23" s="42" t="e">
        <f>#REF!</f>
        <v>#REF!</v>
      </c>
      <c r="O23" s="42" t="e">
        <f>#REF!</f>
        <v>#REF!</v>
      </c>
      <c r="P23" s="68">
        <f t="shared" si="0"/>
        <v>3</v>
      </c>
      <c r="Q23" s="18"/>
      <c r="R23" s="42">
        <f>Sv!E22</f>
        <v>4</v>
      </c>
      <c r="S23" s="42" t="e">
        <f>#REF!</f>
        <v>#REF!</v>
      </c>
      <c r="T23" s="42" t="e">
        <f>#REF!</f>
        <v>#REF!</v>
      </c>
      <c r="U23" s="42" t="e">
        <f>#REF!</f>
        <v>#REF!</v>
      </c>
      <c r="V23" s="42" t="e">
        <f>#REF!</f>
        <v>#REF!</v>
      </c>
      <c r="W23" s="42" t="e">
        <f>#REF!</f>
        <v>#REF!</v>
      </c>
      <c r="X23" s="42" t="e">
        <f>#REF!</f>
        <v>#REF!</v>
      </c>
      <c r="Y23" s="42" t="e">
        <f>#REF!</f>
        <v>#REF!</v>
      </c>
      <c r="Z23" s="42" t="e">
        <f>#REF!</f>
        <v>#REF!</v>
      </c>
      <c r="AA23" s="42" t="e">
        <f>#REF!</f>
        <v>#REF!</v>
      </c>
      <c r="AB23" s="43">
        <f t="shared" si="1"/>
        <v>4</v>
      </c>
    </row>
    <row r="24" spans="1:28" s="24" customFormat="1" ht="14.1" customHeight="1" x14ac:dyDescent="0.35">
      <c r="A24" s="18"/>
      <c r="B24" s="57">
        <v>20</v>
      </c>
      <c r="C24" s="40"/>
      <c r="D24" s="41"/>
      <c r="E24" s="18"/>
      <c r="F24" s="42">
        <f>Sv!D23</f>
        <v>5</v>
      </c>
      <c r="G24" s="42" t="e">
        <f>#REF!</f>
        <v>#REF!</v>
      </c>
      <c r="H24" s="42" t="e">
        <f>#REF!</f>
        <v>#REF!</v>
      </c>
      <c r="I24" s="42" t="e">
        <f>#REF!</f>
        <v>#REF!</v>
      </c>
      <c r="J24" s="42" t="e">
        <f>#REF!</f>
        <v>#REF!</v>
      </c>
      <c r="K24" s="42" t="e">
        <f>#REF!</f>
        <v>#REF!</v>
      </c>
      <c r="L24" s="42" t="e">
        <f>#REF!</f>
        <v>#REF!</v>
      </c>
      <c r="M24" s="42" t="e">
        <f>#REF!</f>
        <v>#REF!</v>
      </c>
      <c r="N24" s="42" t="e">
        <f>#REF!</f>
        <v>#REF!</v>
      </c>
      <c r="O24" s="42" t="e">
        <f>#REF!</f>
        <v>#REF!</v>
      </c>
      <c r="P24" s="68">
        <f t="shared" si="0"/>
        <v>5</v>
      </c>
      <c r="Q24" s="18"/>
      <c r="R24" s="42">
        <f>Sv!E23</f>
        <v>3</v>
      </c>
      <c r="S24" s="42" t="e">
        <f>#REF!</f>
        <v>#REF!</v>
      </c>
      <c r="T24" s="42" t="e">
        <f>#REF!</f>
        <v>#REF!</v>
      </c>
      <c r="U24" s="42" t="e">
        <f>#REF!</f>
        <v>#REF!</v>
      </c>
      <c r="V24" s="42" t="e">
        <f>#REF!</f>
        <v>#REF!</v>
      </c>
      <c r="W24" s="42" t="e">
        <f>#REF!</f>
        <v>#REF!</v>
      </c>
      <c r="X24" s="42" t="e">
        <f>#REF!</f>
        <v>#REF!</v>
      </c>
      <c r="Y24" s="42" t="e">
        <f>#REF!</f>
        <v>#REF!</v>
      </c>
      <c r="Z24" s="42" t="e">
        <f>#REF!</f>
        <v>#REF!</v>
      </c>
      <c r="AA24" s="42" t="e">
        <f>#REF!</f>
        <v>#REF!</v>
      </c>
      <c r="AB24" s="43">
        <f t="shared" si="1"/>
        <v>3</v>
      </c>
    </row>
    <row r="25" spans="1:28" s="24" customFormat="1" ht="14.1" customHeight="1" x14ac:dyDescent="0.35">
      <c r="A25" s="18"/>
      <c r="B25" s="57">
        <v>21</v>
      </c>
      <c r="C25" s="40"/>
      <c r="D25" s="41"/>
      <c r="E25" s="18"/>
      <c r="F25" s="42">
        <f>Sv!D24</f>
        <v>3</v>
      </c>
      <c r="G25" s="42" t="e">
        <f>#REF!</f>
        <v>#REF!</v>
      </c>
      <c r="H25" s="42" t="e">
        <f>#REF!</f>
        <v>#REF!</v>
      </c>
      <c r="I25" s="42" t="e">
        <f>#REF!</f>
        <v>#REF!</v>
      </c>
      <c r="J25" s="42" t="e">
        <f>#REF!</f>
        <v>#REF!</v>
      </c>
      <c r="K25" s="42" t="e">
        <f>#REF!</f>
        <v>#REF!</v>
      </c>
      <c r="L25" s="42" t="e">
        <f>#REF!</f>
        <v>#REF!</v>
      </c>
      <c r="M25" s="42" t="e">
        <f>#REF!</f>
        <v>#REF!</v>
      </c>
      <c r="N25" s="42" t="e">
        <f>#REF!</f>
        <v>#REF!</v>
      </c>
      <c r="O25" s="42" t="e">
        <f>#REF!</f>
        <v>#REF!</v>
      </c>
      <c r="P25" s="68">
        <f t="shared" si="0"/>
        <v>3</v>
      </c>
      <c r="Q25" s="18"/>
      <c r="R25" s="42">
        <f>Sv!E24</f>
        <v>3</v>
      </c>
      <c r="S25" s="42" t="e">
        <f>#REF!</f>
        <v>#REF!</v>
      </c>
      <c r="T25" s="42" t="e">
        <f>#REF!</f>
        <v>#REF!</v>
      </c>
      <c r="U25" s="42" t="e">
        <f>#REF!</f>
        <v>#REF!</v>
      </c>
      <c r="V25" s="42" t="e">
        <f>#REF!</f>
        <v>#REF!</v>
      </c>
      <c r="W25" s="42" t="e">
        <f>#REF!</f>
        <v>#REF!</v>
      </c>
      <c r="X25" s="42" t="e">
        <f>#REF!</f>
        <v>#REF!</v>
      </c>
      <c r="Y25" s="42" t="e">
        <f>#REF!</f>
        <v>#REF!</v>
      </c>
      <c r="Z25" s="42" t="e">
        <f>#REF!</f>
        <v>#REF!</v>
      </c>
      <c r="AA25" s="42" t="e">
        <f>#REF!</f>
        <v>#REF!</v>
      </c>
      <c r="AB25" s="43">
        <f t="shared" si="1"/>
        <v>3</v>
      </c>
    </row>
    <row r="26" spans="1:28" s="24" customFormat="1" ht="14.1" customHeight="1" x14ac:dyDescent="0.35">
      <c r="A26" s="18"/>
      <c r="B26" s="57">
        <v>22</v>
      </c>
      <c r="C26" s="40"/>
      <c r="D26" s="41"/>
      <c r="E26" s="18"/>
      <c r="F26" s="42">
        <f>Sv!D25</f>
        <v>4</v>
      </c>
      <c r="G26" s="42" t="e">
        <f>#REF!</f>
        <v>#REF!</v>
      </c>
      <c r="H26" s="42" t="e">
        <f>#REF!</f>
        <v>#REF!</v>
      </c>
      <c r="I26" s="42" t="e">
        <f>#REF!</f>
        <v>#REF!</v>
      </c>
      <c r="J26" s="42" t="e">
        <f>#REF!</f>
        <v>#REF!</v>
      </c>
      <c r="K26" s="42" t="e">
        <f>#REF!</f>
        <v>#REF!</v>
      </c>
      <c r="L26" s="42" t="e">
        <f>#REF!</f>
        <v>#REF!</v>
      </c>
      <c r="M26" s="42" t="e">
        <f>#REF!</f>
        <v>#REF!</v>
      </c>
      <c r="N26" s="42" t="e">
        <f>#REF!</f>
        <v>#REF!</v>
      </c>
      <c r="O26" s="42" t="e">
        <f>#REF!</f>
        <v>#REF!</v>
      </c>
      <c r="P26" s="68">
        <f t="shared" si="0"/>
        <v>4</v>
      </c>
      <c r="Q26" s="18"/>
      <c r="R26" s="42">
        <f>Sv!E25</f>
        <v>3</v>
      </c>
      <c r="S26" s="42" t="e">
        <f>#REF!</f>
        <v>#REF!</v>
      </c>
      <c r="T26" s="42" t="e">
        <f>#REF!</f>
        <v>#REF!</v>
      </c>
      <c r="U26" s="42" t="e">
        <f>#REF!</f>
        <v>#REF!</v>
      </c>
      <c r="V26" s="42" t="e">
        <f>#REF!</f>
        <v>#REF!</v>
      </c>
      <c r="W26" s="42" t="e">
        <f>#REF!</f>
        <v>#REF!</v>
      </c>
      <c r="X26" s="42" t="e">
        <f>#REF!</f>
        <v>#REF!</v>
      </c>
      <c r="Y26" s="42" t="e">
        <f>#REF!</f>
        <v>#REF!</v>
      </c>
      <c r="Z26" s="42" t="e">
        <f>#REF!</f>
        <v>#REF!</v>
      </c>
      <c r="AA26" s="42" t="e">
        <f>#REF!</f>
        <v>#REF!</v>
      </c>
      <c r="AB26" s="43">
        <f t="shared" si="1"/>
        <v>3</v>
      </c>
    </row>
    <row r="27" spans="1:28" s="24" customFormat="1" ht="14.1" customHeight="1" x14ac:dyDescent="0.35">
      <c r="A27" s="18"/>
      <c r="B27" s="57">
        <v>23</v>
      </c>
      <c r="C27" s="40"/>
      <c r="D27" s="41"/>
      <c r="E27" s="18"/>
      <c r="F27" s="42">
        <f>Sv!D26</f>
        <v>3</v>
      </c>
      <c r="G27" s="42" t="e">
        <f>#REF!</f>
        <v>#REF!</v>
      </c>
      <c r="H27" s="42" t="e">
        <f>#REF!</f>
        <v>#REF!</v>
      </c>
      <c r="I27" s="42" t="e">
        <f>#REF!</f>
        <v>#REF!</v>
      </c>
      <c r="J27" s="42" t="e">
        <f>#REF!</f>
        <v>#REF!</v>
      </c>
      <c r="K27" s="42" t="e">
        <f>#REF!</f>
        <v>#REF!</v>
      </c>
      <c r="L27" s="42" t="e">
        <f>#REF!</f>
        <v>#REF!</v>
      </c>
      <c r="M27" s="42" t="e">
        <f>#REF!</f>
        <v>#REF!</v>
      </c>
      <c r="N27" s="42" t="e">
        <f>#REF!</f>
        <v>#REF!</v>
      </c>
      <c r="O27" s="42" t="e">
        <f>#REF!</f>
        <v>#REF!</v>
      </c>
      <c r="P27" s="68">
        <f t="shared" si="0"/>
        <v>3</v>
      </c>
      <c r="Q27" s="18"/>
      <c r="R27" s="42">
        <f>Sv!E26</f>
        <v>3</v>
      </c>
      <c r="S27" s="42" t="e">
        <f>#REF!</f>
        <v>#REF!</v>
      </c>
      <c r="T27" s="42" t="e">
        <f>#REF!</f>
        <v>#REF!</v>
      </c>
      <c r="U27" s="42" t="e">
        <f>#REF!</f>
        <v>#REF!</v>
      </c>
      <c r="V27" s="42" t="e">
        <f>#REF!</f>
        <v>#REF!</v>
      </c>
      <c r="W27" s="42" t="e">
        <f>#REF!</f>
        <v>#REF!</v>
      </c>
      <c r="X27" s="42" t="e">
        <f>#REF!</f>
        <v>#REF!</v>
      </c>
      <c r="Y27" s="42" t="e">
        <f>#REF!</f>
        <v>#REF!</v>
      </c>
      <c r="Z27" s="42" t="e">
        <f>#REF!</f>
        <v>#REF!</v>
      </c>
      <c r="AA27" s="42" t="e">
        <f>#REF!</f>
        <v>#REF!</v>
      </c>
      <c r="AB27" s="43">
        <f t="shared" si="1"/>
        <v>3</v>
      </c>
    </row>
    <row r="28" spans="1:28" s="24" customFormat="1" ht="14.1" customHeight="1" x14ac:dyDescent="0.35">
      <c r="A28" s="18"/>
      <c r="B28" s="57">
        <v>24</v>
      </c>
      <c r="C28" s="40"/>
      <c r="D28" s="41"/>
      <c r="E28" s="18"/>
      <c r="F28" s="42">
        <f>Sv!D27</f>
        <v>4</v>
      </c>
      <c r="G28" s="42" t="e">
        <f>#REF!</f>
        <v>#REF!</v>
      </c>
      <c r="H28" s="42" t="e">
        <f>#REF!</f>
        <v>#REF!</v>
      </c>
      <c r="I28" s="42" t="e">
        <f>#REF!</f>
        <v>#REF!</v>
      </c>
      <c r="J28" s="42" t="e">
        <f>#REF!</f>
        <v>#REF!</v>
      </c>
      <c r="K28" s="42" t="e">
        <f>#REF!</f>
        <v>#REF!</v>
      </c>
      <c r="L28" s="42" t="e">
        <f>#REF!</f>
        <v>#REF!</v>
      </c>
      <c r="M28" s="42" t="e">
        <f>#REF!</f>
        <v>#REF!</v>
      </c>
      <c r="N28" s="42" t="e">
        <f>#REF!</f>
        <v>#REF!</v>
      </c>
      <c r="O28" s="42" t="e">
        <f>#REF!</f>
        <v>#REF!</v>
      </c>
      <c r="P28" s="68">
        <f t="shared" si="0"/>
        <v>4</v>
      </c>
      <c r="Q28" s="18"/>
      <c r="R28" s="42">
        <f>Sv!E27</f>
        <v>2</v>
      </c>
      <c r="S28" s="42" t="e">
        <f>#REF!</f>
        <v>#REF!</v>
      </c>
      <c r="T28" s="42" t="e">
        <f>#REF!</f>
        <v>#REF!</v>
      </c>
      <c r="U28" s="42" t="e">
        <f>#REF!</f>
        <v>#REF!</v>
      </c>
      <c r="V28" s="42" t="e">
        <f>#REF!</f>
        <v>#REF!</v>
      </c>
      <c r="W28" s="42" t="e">
        <f>#REF!</f>
        <v>#REF!</v>
      </c>
      <c r="X28" s="42" t="e">
        <f>#REF!</f>
        <v>#REF!</v>
      </c>
      <c r="Y28" s="42" t="e">
        <f>#REF!</f>
        <v>#REF!</v>
      </c>
      <c r="Z28" s="42" t="e">
        <f>#REF!</f>
        <v>#REF!</v>
      </c>
      <c r="AA28" s="42" t="e">
        <f>#REF!</f>
        <v>#REF!</v>
      </c>
      <c r="AB28" s="43">
        <f t="shared" si="1"/>
        <v>2</v>
      </c>
    </row>
    <row r="29" spans="1:28" s="24" customFormat="1" ht="14.1" customHeight="1" x14ac:dyDescent="0.35">
      <c r="A29" s="18"/>
      <c r="B29" s="57">
        <v>25</v>
      </c>
      <c r="C29" s="40"/>
      <c r="D29" s="41"/>
      <c r="E29" s="18"/>
      <c r="F29" s="42">
        <f>Sv!D28</f>
        <v>4</v>
      </c>
      <c r="G29" s="42" t="e">
        <f>#REF!</f>
        <v>#REF!</v>
      </c>
      <c r="H29" s="42" t="e">
        <f>#REF!</f>
        <v>#REF!</v>
      </c>
      <c r="I29" s="42" t="e">
        <f>#REF!</f>
        <v>#REF!</v>
      </c>
      <c r="J29" s="42" t="e">
        <f>#REF!</f>
        <v>#REF!</v>
      </c>
      <c r="K29" s="42" t="e">
        <f>#REF!</f>
        <v>#REF!</v>
      </c>
      <c r="L29" s="42" t="e">
        <f>#REF!</f>
        <v>#REF!</v>
      </c>
      <c r="M29" s="42" t="e">
        <f>#REF!</f>
        <v>#REF!</v>
      </c>
      <c r="N29" s="42" t="e">
        <f>#REF!</f>
        <v>#REF!</v>
      </c>
      <c r="O29" s="42" t="e">
        <f>#REF!</f>
        <v>#REF!</v>
      </c>
      <c r="P29" s="68">
        <f t="shared" si="0"/>
        <v>4</v>
      </c>
      <c r="Q29" s="18"/>
      <c r="R29" s="42">
        <f>Sv!E28</f>
        <v>3</v>
      </c>
      <c r="S29" s="42" t="e">
        <f>#REF!</f>
        <v>#REF!</v>
      </c>
      <c r="T29" s="42" t="e">
        <f>#REF!</f>
        <v>#REF!</v>
      </c>
      <c r="U29" s="42" t="e">
        <f>#REF!</f>
        <v>#REF!</v>
      </c>
      <c r="V29" s="42" t="e">
        <f>#REF!</f>
        <v>#REF!</v>
      </c>
      <c r="W29" s="42" t="e">
        <f>#REF!</f>
        <v>#REF!</v>
      </c>
      <c r="X29" s="42" t="e">
        <f>#REF!</f>
        <v>#REF!</v>
      </c>
      <c r="Y29" s="42" t="e">
        <f>#REF!</f>
        <v>#REF!</v>
      </c>
      <c r="Z29" s="42" t="e">
        <f>#REF!</f>
        <v>#REF!</v>
      </c>
      <c r="AA29" s="42" t="e">
        <f>#REF!</f>
        <v>#REF!</v>
      </c>
      <c r="AB29" s="43">
        <f t="shared" si="1"/>
        <v>3</v>
      </c>
    </row>
    <row r="30" spans="1:28" s="24" customFormat="1" ht="14.1" customHeight="1" x14ac:dyDescent="0.35">
      <c r="A30" s="18"/>
      <c r="B30" s="57">
        <v>26</v>
      </c>
      <c r="C30" s="40"/>
      <c r="D30" s="41"/>
      <c r="E30" s="18"/>
      <c r="F30" s="42">
        <f>Sv!D29</f>
        <v>2</v>
      </c>
      <c r="G30" s="42" t="e">
        <f>#REF!</f>
        <v>#REF!</v>
      </c>
      <c r="H30" s="42" t="e">
        <f>#REF!</f>
        <v>#REF!</v>
      </c>
      <c r="I30" s="42" t="e">
        <f>#REF!</f>
        <v>#REF!</v>
      </c>
      <c r="J30" s="42" t="e">
        <f>#REF!</f>
        <v>#REF!</v>
      </c>
      <c r="K30" s="42" t="e">
        <f>#REF!</f>
        <v>#REF!</v>
      </c>
      <c r="L30" s="42" t="e">
        <f>#REF!</f>
        <v>#REF!</v>
      </c>
      <c r="M30" s="42" t="e">
        <f>#REF!</f>
        <v>#REF!</v>
      </c>
      <c r="N30" s="42" t="e">
        <f>#REF!</f>
        <v>#REF!</v>
      </c>
      <c r="O30" s="42" t="e">
        <f>#REF!</f>
        <v>#REF!</v>
      </c>
      <c r="P30" s="68">
        <f t="shared" si="0"/>
        <v>2</v>
      </c>
      <c r="Q30" s="18"/>
      <c r="R30" s="42">
        <f>Sv!E29</f>
        <v>3</v>
      </c>
      <c r="S30" s="42" t="e">
        <f>#REF!</f>
        <v>#REF!</v>
      </c>
      <c r="T30" s="42" t="e">
        <f>#REF!</f>
        <v>#REF!</v>
      </c>
      <c r="U30" s="42" t="e">
        <f>#REF!</f>
        <v>#REF!</v>
      </c>
      <c r="V30" s="42" t="e">
        <f>#REF!</f>
        <v>#REF!</v>
      </c>
      <c r="W30" s="42" t="e">
        <f>#REF!</f>
        <v>#REF!</v>
      </c>
      <c r="X30" s="42" t="e">
        <f>#REF!</f>
        <v>#REF!</v>
      </c>
      <c r="Y30" s="42" t="e">
        <f>#REF!</f>
        <v>#REF!</v>
      </c>
      <c r="Z30" s="42" t="e">
        <f>#REF!</f>
        <v>#REF!</v>
      </c>
      <c r="AA30" s="42" t="e">
        <f>#REF!</f>
        <v>#REF!</v>
      </c>
      <c r="AB30" s="43">
        <f t="shared" si="1"/>
        <v>3</v>
      </c>
    </row>
    <row r="31" spans="1:28" s="24" customFormat="1" ht="14.1" customHeight="1" x14ac:dyDescent="0.35">
      <c r="A31" s="18"/>
      <c r="B31" s="57">
        <v>27</v>
      </c>
      <c r="C31" s="40"/>
      <c r="D31" s="41"/>
      <c r="E31" s="18"/>
      <c r="F31" s="42">
        <f>Sv!D30</f>
        <v>3</v>
      </c>
      <c r="G31" s="42" t="e">
        <f>#REF!</f>
        <v>#REF!</v>
      </c>
      <c r="H31" s="42" t="e">
        <f>#REF!</f>
        <v>#REF!</v>
      </c>
      <c r="I31" s="42" t="e">
        <f>#REF!</f>
        <v>#REF!</v>
      </c>
      <c r="J31" s="42" t="e">
        <f>#REF!</f>
        <v>#REF!</v>
      </c>
      <c r="K31" s="42" t="e">
        <f>#REF!</f>
        <v>#REF!</v>
      </c>
      <c r="L31" s="42" t="e">
        <f>#REF!</f>
        <v>#REF!</v>
      </c>
      <c r="M31" s="42" t="e">
        <f>#REF!</f>
        <v>#REF!</v>
      </c>
      <c r="N31" s="42" t="e">
        <f>#REF!</f>
        <v>#REF!</v>
      </c>
      <c r="O31" s="42" t="e">
        <f>#REF!</f>
        <v>#REF!</v>
      </c>
      <c r="P31" s="68">
        <f t="shared" si="0"/>
        <v>3</v>
      </c>
      <c r="Q31" s="18"/>
      <c r="R31" s="42">
        <f>Sv!E30</f>
        <v>2</v>
      </c>
      <c r="S31" s="42" t="e">
        <f>#REF!</f>
        <v>#REF!</v>
      </c>
      <c r="T31" s="42" t="e">
        <f>#REF!</f>
        <v>#REF!</v>
      </c>
      <c r="U31" s="42" t="e">
        <f>#REF!</f>
        <v>#REF!</v>
      </c>
      <c r="V31" s="42" t="e">
        <f>#REF!</f>
        <v>#REF!</v>
      </c>
      <c r="W31" s="42" t="e">
        <f>#REF!</f>
        <v>#REF!</v>
      </c>
      <c r="X31" s="42" t="e">
        <f>#REF!</f>
        <v>#REF!</v>
      </c>
      <c r="Y31" s="42" t="e">
        <f>#REF!</f>
        <v>#REF!</v>
      </c>
      <c r="Z31" s="42" t="e">
        <f>#REF!</f>
        <v>#REF!</v>
      </c>
      <c r="AA31" s="42" t="e">
        <f>#REF!</f>
        <v>#REF!</v>
      </c>
      <c r="AB31" s="43">
        <f t="shared" si="1"/>
        <v>2</v>
      </c>
    </row>
    <row r="32" spans="1:28" s="24" customFormat="1" ht="14.1" customHeight="1" x14ac:dyDescent="0.35">
      <c r="A32" s="18"/>
      <c r="B32" s="57">
        <v>28</v>
      </c>
      <c r="C32" s="40"/>
      <c r="D32" s="41"/>
      <c r="E32" s="18"/>
      <c r="F32" s="42">
        <f>Sv!D31</f>
        <v>3</v>
      </c>
      <c r="G32" s="42" t="e">
        <f>#REF!</f>
        <v>#REF!</v>
      </c>
      <c r="H32" s="42" t="e">
        <f>#REF!</f>
        <v>#REF!</v>
      </c>
      <c r="I32" s="42" t="e">
        <f>#REF!</f>
        <v>#REF!</v>
      </c>
      <c r="J32" s="42" t="e">
        <f>#REF!</f>
        <v>#REF!</v>
      </c>
      <c r="K32" s="42" t="e">
        <f>#REF!</f>
        <v>#REF!</v>
      </c>
      <c r="L32" s="42" t="e">
        <f>#REF!</f>
        <v>#REF!</v>
      </c>
      <c r="M32" s="42" t="e">
        <f>#REF!</f>
        <v>#REF!</v>
      </c>
      <c r="N32" s="42" t="e">
        <f>#REF!</f>
        <v>#REF!</v>
      </c>
      <c r="O32" s="42" t="e">
        <f>#REF!</f>
        <v>#REF!</v>
      </c>
      <c r="P32" s="68">
        <f t="shared" si="0"/>
        <v>3</v>
      </c>
      <c r="Q32" s="18"/>
      <c r="R32" s="42">
        <f>Sv!E31</f>
        <v>3</v>
      </c>
      <c r="S32" s="42" t="e">
        <f>#REF!</f>
        <v>#REF!</v>
      </c>
      <c r="T32" s="42" t="e">
        <f>#REF!</f>
        <v>#REF!</v>
      </c>
      <c r="U32" s="42" t="e">
        <f>#REF!</f>
        <v>#REF!</v>
      </c>
      <c r="V32" s="42" t="e">
        <f>#REF!</f>
        <v>#REF!</v>
      </c>
      <c r="W32" s="42" t="e">
        <f>#REF!</f>
        <v>#REF!</v>
      </c>
      <c r="X32" s="42" t="e">
        <f>#REF!</f>
        <v>#REF!</v>
      </c>
      <c r="Y32" s="42" t="e">
        <f>#REF!</f>
        <v>#REF!</v>
      </c>
      <c r="Z32" s="42" t="e">
        <f>#REF!</f>
        <v>#REF!</v>
      </c>
      <c r="AA32" s="42" t="e">
        <f>#REF!</f>
        <v>#REF!</v>
      </c>
      <c r="AB32" s="43">
        <f t="shared" si="1"/>
        <v>3</v>
      </c>
    </row>
    <row r="33" spans="1:28" s="24" customFormat="1" ht="14.1" customHeight="1" x14ac:dyDescent="0.35">
      <c r="A33" s="18"/>
      <c r="B33" s="57">
        <v>29</v>
      </c>
      <c r="C33" s="40"/>
      <c r="D33" s="41"/>
      <c r="E33" s="18"/>
      <c r="F33" s="42">
        <f>Sv!D32</f>
        <v>0</v>
      </c>
      <c r="G33" s="42" t="e">
        <f>#REF!</f>
        <v>#REF!</v>
      </c>
      <c r="H33" s="42" t="e">
        <f>#REF!</f>
        <v>#REF!</v>
      </c>
      <c r="I33" s="42" t="e">
        <f>#REF!</f>
        <v>#REF!</v>
      </c>
      <c r="J33" s="42" t="e">
        <f>#REF!</f>
        <v>#REF!</v>
      </c>
      <c r="K33" s="42" t="e">
        <f>#REF!</f>
        <v>#REF!</v>
      </c>
      <c r="L33" s="42" t="e">
        <f>#REF!</f>
        <v>#REF!</v>
      </c>
      <c r="M33" s="42" t="e">
        <f>#REF!</f>
        <v>#REF!</v>
      </c>
      <c r="N33" s="42" t="e">
        <f>#REF!</f>
        <v>#REF!</v>
      </c>
      <c r="O33" s="42" t="e">
        <f>#REF!</f>
        <v>#REF!</v>
      </c>
      <c r="P33" s="68" t="str">
        <f t="shared" si="0"/>
        <v/>
      </c>
      <c r="Q33" s="18"/>
      <c r="R33" s="42">
        <f>Sv!E32</f>
        <v>0</v>
      </c>
      <c r="S33" s="42" t="e">
        <f>#REF!</f>
        <v>#REF!</v>
      </c>
      <c r="T33" s="42" t="e">
        <f>#REF!</f>
        <v>#REF!</v>
      </c>
      <c r="U33" s="42" t="e">
        <f>#REF!</f>
        <v>#REF!</v>
      </c>
      <c r="V33" s="42" t="e">
        <f>#REF!</f>
        <v>#REF!</v>
      </c>
      <c r="W33" s="42" t="e">
        <f>#REF!</f>
        <v>#REF!</v>
      </c>
      <c r="X33" s="42" t="e">
        <f>#REF!</f>
        <v>#REF!</v>
      </c>
      <c r="Y33" s="42" t="e">
        <f>#REF!</f>
        <v>#REF!</v>
      </c>
      <c r="Z33" s="42" t="e">
        <f>#REF!</f>
        <v>#REF!</v>
      </c>
      <c r="AA33" s="42" t="e">
        <f>#REF!</f>
        <v>#REF!</v>
      </c>
      <c r="AB33" s="43" t="e">
        <f t="shared" si="1"/>
        <v>#DIV/0!</v>
      </c>
    </row>
    <row r="34" spans="1:28" s="24" customFormat="1" ht="14.1" customHeight="1" x14ac:dyDescent="0.35">
      <c r="A34" s="18"/>
      <c r="B34" s="57">
        <v>30</v>
      </c>
      <c r="C34" s="40"/>
      <c r="D34" s="41"/>
      <c r="E34" s="18"/>
      <c r="F34" s="42">
        <f>Sv!D33</f>
        <v>0</v>
      </c>
      <c r="G34" s="42" t="e">
        <f>#REF!</f>
        <v>#REF!</v>
      </c>
      <c r="H34" s="42" t="e">
        <f>#REF!</f>
        <v>#REF!</v>
      </c>
      <c r="I34" s="42" t="e">
        <f>#REF!</f>
        <v>#REF!</v>
      </c>
      <c r="J34" s="42" t="e">
        <f>#REF!</f>
        <v>#REF!</v>
      </c>
      <c r="K34" s="42" t="e">
        <f>#REF!</f>
        <v>#REF!</v>
      </c>
      <c r="L34" s="42" t="e">
        <f>#REF!</f>
        <v>#REF!</v>
      </c>
      <c r="M34" s="42" t="e">
        <f>#REF!</f>
        <v>#REF!</v>
      </c>
      <c r="N34" s="42" t="e">
        <f>#REF!</f>
        <v>#REF!</v>
      </c>
      <c r="O34" s="42" t="e">
        <f>#REF!</f>
        <v>#REF!</v>
      </c>
      <c r="P34" s="68" t="str">
        <f t="shared" si="0"/>
        <v/>
      </c>
      <c r="Q34" s="18"/>
      <c r="R34" s="42">
        <f>Sv!E33</f>
        <v>0</v>
      </c>
      <c r="S34" s="42" t="e">
        <f>#REF!</f>
        <v>#REF!</v>
      </c>
      <c r="T34" s="42" t="e">
        <f>#REF!</f>
        <v>#REF!</v>
      </c>
      <c r="U34" s="42" t="e">
        <f>#REF!</f>
        <v>#REF!</v>
      </c>
      <c r="V34" s="42" t="e">
        <f>#REF!</f>
        <v>#REF!</v>
      </c>
      <c r="W34" s="42" t="e">
        <f>#REF!</f>
        <v>#REF!</v>
      </c>
      <c r="X34" s="42" t="e">
        <f>#REF!</f>
        <v>#REF!</v>
      </c>
      <c r="Y34" s="42" t="e">
        <f>#REF!</f>
        <v>#REF!</v>
      </c>
      <c r="Z34" s="42" t="e">
        <f>#REF!</f>
        <v>#REF!</v>
      </c>
      <c r="AA34" s="42" t="e">
        <f>#REF!</f>
        <v>#REF!</v>
      </c>
      <c r="AB34" s="43" t="e">
        <f t="shared" si="1"/>
        <v>#DIV/0!</v>
      </c>
    </row>
    <row r="35" spans="1:28" ht="7.5" customHeight="1" x14ac:dyDescent="0.35"/>
    <row r="36" spans="1:28" ht="14.1" customHeight="1" x14ac:dyDescent="0.35">
      <c r="D36" s="26" t="s">
        <v>2</v>
      </c>
      <c r="F36" s="31">
        <f>IFERROR(AVERAGEIF(F5:F34,"&gt;0",F5:F34), "")</f>
        <v>3.25</v>
      </c>
      <c r="G36" s="31" t="str">
        <f t="shared" ref="G36:O36" si="2">IFERROR(AVERAGEIF(G5:G34,"&gt;0",G5:G34), "")</f>
        <v/>
      </c>
      <c r="H36" s="31" t="str">
        <f t="shared" si="2"/>
        <v/>
      </c>
      <c r="I36" s="31" t="str">
        <f t="shared" si="2"/>
        <v/>
      </c>
      <c r="J36" s="31" t="str">
        <f t="shared" si="2"/>
        <v/>
      </c>
      <c r="K36" s="31" t="str">
        <f t="shared" si="2"/>
        <v/>
      </c>
      <c r="L36" s="31" t="str">
        <f t="shared" si="2"/>
        <v/>
      </c>
      <c r="M36" s="31" t="str">
        <f t="shared" si="2"/>
        <v/>
      </c>
      <c r="N36" s="31" t="str">
        <f t="shared" si="2"/>
        <v/>
      </c>
      <c r="O36" s="31" t="str">
        <f t="shared" si="2"/>
        <v/>
      </c>
      <c r="P36" s="30">
        <f>IFERROR(AVERAGEIF(P5:P34,"&gt;0",P5:P34), "")</f>
        <v>3.25</v>
      </c>
      <c r="R36" s="46">
        <f>AVERAGEIF(R5:R34,"&gt;0",R5:R34)</f>
        <v>2.9642857142857144</v>
      </c>
      <c r="S36" s="46" t="e">
        <f t="shared" ref="S36:AB36" si="3">AVERAGEIF(S5:S34,"&gt;0",S5:S34)</f>
        <v>#DIV/0!</v>
      </c>
      <c r="T36" s="46" t="e">
        <f t="shared" si="3"/>
        <v>#DIV/0!</v>
      </c>
      <c r="U36" s="46" t="e">
        <f t="shared" si="3"/>
        <v>#DIV/0!</v>
      </c>
      <c r="V36" s="46" t="e">
        <f t="shared" si="3"/>
        <v>#DIV/0!</v>
      </c>
      <c r="W36" s="46" t="e">
        <f t="shared" si="3"/>
        <v>#DIV/0!</v>
      </c>
      <c r="X36" s="46" t="e">
        <f t="shared" si="3"/>
        <v>#DIV/0!</v>
      </c>
      <c r="Y36" s="46" t="e">
        <f t="shared" si="3"/>
        <v>#DIV/0!</v>
      </c>
      <c r="Z36" s="46" t="e">
        <f t="shared" si="3"/>
        <v>#DIV/0!</v>
      </c>
      <c r="AA36" s="46" t="e">
        <f t="shared" si="3"/>
        <v>#DIV/0!</v>
      </c>
      <c r="AB36" s="47">
        <f t="shared" si="3"/>
        <v>2.9642857142857144</v>
      </c>
    </row>
    <row r="37" spans="1:28" ht="14.1" customHeight="1" x14ac:dyDescent="0.35">
      <c r="D37" s="26" t="s">
        <v>3</v>
      </c>
      <c r="F37" s="31" t="e">
        <f t="shared" ref="F37:O37" si="4">AVERAGEIF($D5:$D34,"f",F5:F34)</f>
        <v>#DIV/0!</v>
      </c>
      <c r="G37" s="31" t="e">
        <f t="shared" si="4"/>
        <v>#DIV/0!</v>
      </c>
      <c r="H37" s="31" t="e">
        <f t="shared" si="4"/>
        <v>#DIV/0!</v>
      </c>
      <c r="I37" s="31" t="e">
        <f t="shared" si="4"/>
        <v>#DIV/0!</v>
      </c>
      <c r="J37" s="31" t="e">
        <f t="shared" si="4"/>
        <v>#DIV/0!</v>
      </c>
      <c r="K37" s="31" t="e">
        <f t="shared" si="4"/>
        <v>#DIV/0!</v>
      </c>
      <c r="L37" s="31" t="e">
        <f t="shared" si="4"/>
        <v>#DIV/0!</v>
      </c>
      <c r="M37" s="31" t="e">
        <f t="shared" si="4"/>
        <v>#DIV/0!</v>
      </c>
      <c r="N37" s="31" t="e">
        <f t="shared" si="4"/>
        <v>#DIV/0!</v>
      </c>
      <c r="O37" s="31" t="e">
        <f t="shared" si="4"/>
        <v>#DIV/0!</v>
      </c>
      <c r="P37" s="29" t="str">
        <f>IFERROR(AVERAGEIF($D5:$D34,"f",P5:P34),"")</f>
        <v/>
      </c>
      <c r="R37" s="46" t="e">
        <f t="shared" ref="R37:AB37" si="5">AVERAGEIF($D5:$D34,"f",R5:R34)</f>
        <v>#DIV/0!</v>
      </c>
      <c r="S37" s="46" t="e">
        <f t="shared" si="5"/>
        <v>#DIV/0!</v>
      </c>
      <c r="T37" s="46" t="e">
        <f t="shared" si="5"/>
        <v>#DIV/0!</v>
      </c>
      <c r="U37" s="46" t="e">
        <f t="shared" si="5"/>
        <v>#DIV/0!</v>
      </c>
      <c r="V37" s="46" t="e">
        <f t="shared" si="5"/>
        <v>#DIV/0!</v>
      </c>
      <c r="W37" s="46" t="e">
        <f t="shared" si="5"/>
        <v>#DIV/0!</v>
      </c>
      <c r="X37" s="46" t="e">
        <f t="shared" si="5"/>
        <v>#DIV/0!</v>
      </c>
      <c r="Y37" s="46" t="e">
        <f t="shared" si="5"/>
        <v>#DIV/0!</v>
      </c>
      <c r="Z37" s="46" t="e">
        <f t="shared" si="5"/>
        <v>#DIV/0!</v>
      </c>
      <c r="AA37" s="46" t="e">
        <f t="shared" si="5"/>
        <v>#DIV/0!</v>
      </c>
      <c r="AB37" s="48" t="e">
        <f t="shared" si="5"/>
        <v>#DIV/0!</v>
      </c>
    </row>
    <row r="38" spans="1:28" ht="14.1" customHeight="1" x14ac:dyDescent="0.35">
      <c r="D38" s="26" t="s">
        <v>4</v>
      </c>
      <c r="F38" s="31" t="e">
        <f t="shared" ref="F38:O38" si="6">AVERAGEIF($D5:$D34,"p",F5:F34)</f>
        <v>#DIV/0!</v>
      </c>
      <c r="G38" s="31" t="e">
        <f t="shared" si="6"/>
        <v>#DIV/0!</v>
      </c>
      <c r="H38" s="31" t="e">
        <f t="shared" si="6"/>
        <v>#DIV/0!</v>
      </c>
      <c r="I38" s="31" t="e">
        <f t="shared" si="6"/>
        <v>#DIV/0!</v>
      </c>
      <c r="J38" s="31" t="e">
        <f t="shared" si="6"/>
        <v>#DIV/0!</v>
      </c>
      <c r="K38" s="31" t="e">
        <f t="shared" si="6"/>
        <v>#DIV/0!</v>
      </c>
      <c r="L38" s="31" t="e">
        <f t="shared" si="6"/>
        <v>#DIV/0!</v>
      </c>
      <c r="M38" s="31" t="e">
        <f t="shared" si="6"/>
        <v>#DIV/0!</v>
      </c>
      <c r="N38" s="31" t="e">
        <f t="shared" si="6"/>
        <v>#DIV/0!</v>
      </c>
      <c r="O38" s="31" t="e">
        <f t="shared" si="6"/>
        <v>#DIV/0!</v>
      </c>
      <c r="P38" s="23" t="str">
        <f>IFERROR(AVERAGEIF($D5:$D34,"p",P5:P34), "")</f>
        <v/>
      </c>
      <c r="R38" s="46" t="e">
        <f t="shared" ref="R38:AB38" si="7">AVERAGEIF($D5:$D34,"p",R5:R34)</f>
        <v>#DIV/0!</v>
      </c>
      <c r="S38" s="46" t="e">
        <f t="shared" si="7"/>
        <v>#DIV/0!</v>
      </c>
      <c r="T38" s="46" t="e">
        <f t="shared" si="7"/>
        <v>#DIV/0!</v>
      </c>
      <c r="U38" s="46" t="e">
        <f t="shared" si="7"/>
        <v>#DIV/0!</v>
      </c>
      <c r="V38" s="46" t="e">
        <f t="shared" si="7"/>
        <v>#DIV/0!</v>
      </c>
      <c r="W38" s="46" t="e">
        <f t="shared" si="7"/>
        <v>#DIV/0!</v>
      </c>
      <c r="X38" s="46" t="e">
        <f t="shared" si="7"/>
        <v>#DIV/0!</v>
      </c>
      <c r="Y38" s="46" t="e">
        <f t="shared" si="7"/>
        <v>#DIV/0!</v>
      </c>
      <c r="Z38" s="46" t="e">
        <f t="shared" si="7"/>
        <v>#DIV/0!</v>
      </c>
      <c r="AA38" s="46" t="e">
        <f t="shared" si="7"/>
        <v>#DIV/0!</v>
      </c>
      <c r="AB38" s="43" t="e">
        <f t="shared" si="7"/>
        <v>#DIV/0!</v>
      </c>
    </row>
  </sheetData>
  <sheetProtection selectLockedCells="1"/>
  <mergeCells count="2">
    <mergeCell ref="F3:O3"/>
    <mergeCell ref="R3:AA3"/>
  </mergeCells>
  <conditionalFormatting sqref="C19:D34">
    <cfRule type="cellIs" dxfId="15" priority="16" operator="notEqual">
      <formula>$B$1</formula>
    </cfRule>
  </conditionalFormatting>
  <conditionalFormatting sqref="F5:H34 K5:O34 R5:AA34">
    <cfRule type="cellIs" dxfId="14" priority="13" operator="equal">
      <formula>5</formula>
    </cfRule>
    <cfRule type="cellIs" dxfId="13" priority="14" operator="equal">
      <formula>2</formula>
    </cfRule>
    <cfRule type="cellIs" dxfId="12" priority="15" operator="equal">
      <formula>1</formula>
    </cfRule>
  </conditionalFormatting>
  <conditionalFormatting sqref="P5:P34">
    <cfRule type="cellIs" dxfId="11" priority="11" operator="greaterThanOrEqual">
      <formula>4</formula>
    </cfRule>
    <cfRule type="cellIs" dxfId="10" priority="12" operator="between">
      <formula>1</formula>
      <formula>2.99</formula>
    </cfRule>
  </conditionalFormatting>
  <conditionalFormatting sqref="AB5:AB34">
    <cfRule type="cellIs" dxfId="9" priority="9" operator="greaterThanOrEqual">
      <formula>4</formula>
    </cfRule>
    <cfRule type="cellIs" dxfId="8" priority="10" operator="between">
      <formula>1</formula>
      <formula>2.99</formula>
    </cfRule>
  </conditionalFormatting>
  <conditionalFormatting sqref="I5:I34">
    <cfRule type="cellIs" dxfId="7" priority="6" operator="equal">
      <formula>5</formula>
    </cfRule>
    <cfRule type="cellIs" dxfId="6" priority="7" operator="equal">
      <formula>2</formula>
    </cfRule>
    <cfRule type="cellIs" dxfId="5" priority="8" operator="equal">
      <formula>1</formula>
    </cfRule>
  </conditionalFormatting>
  <conditionalFormatting sqref="J5:J34">
    <cfRule type="cellIs" dxfId="4" priority="3" operator="equal">
      <formula>5</formula>
    </cfRule>
    <cfRule type="cellIs" dxfId="3" priority="4" operator="equal">
      <formula>2</formula>
    </cfRule>
    <cfRule type="cellIs" dxfId="2" priority="5" operator="equal">
      <formula>1</formula>
    </cfRule>
  </conditionalFormatting>
  <conditionalFormatting sqref="C5:C18">
    <cfRule type="cellIs" dxfId="1" priority="2" operator="notEqual">
      <formula>$B$1</formula>
    </cfRule>
  </conditionalFormatting>
  <conditionalFormatting sqref="D5:D18">
    <cfRule type="cellIs" dxfId="0" priority="1" operator="notEqual">
      <formula>$B$1</formula>
    </cfRule>
  </conditionalFormatting>
  <pageMargins left="0.31496062992125984" right="0.31496062992125984" top="0.55118110236220474"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34"/>
  <sheetViews>
    <sheetView showZeros="0" workbookViewId="0">
      <selection activeCell="E10" sqref="E10"/>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6</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1</v>
      </c>
      <c r="F4" s="63" t="s">
        <v>54</v>
      </c>
      <c r="G4" s="64" t="s">
        <v>120</v>
      </c>
    </row>
    <row r="5" spans="1:7" ht="15" customHeight="1" x14ac:dyDescent="0.25">
      <c r="B5" s="42">
        <f>översikt!B15</f>
        <v>2</v>
      </c>
      <c r="C5" s="66" t="str">
        <f>översikt!C15</f>
        <v>Bävern Bengt</v>
      </c>
      <c r="D5" s="41">
        <v>2</v>
      </c>
      <c r="E5" s="41">
        <v>4</v>
      </c>
    </row>
    <row r="6" spans="1:7" ht="15" customHeight="1" x14ac:dyDescent="0.25">
      <c r="B6" s="42">
        <f>översikt!B16</f>
        <v>3</v>
      </c>
      <c r="C6" s="66" t="str">
        <f>översikt!C16</f>
        <v>Chimpansen Charlotte</v>
      </c>
      <c r="D6" s="41">
        <v>3</v>
      </c>
      <c r="E6" s="41">
        <v>3</v>
      </c>
      <c r="F6" s="63" t="s">
        <v>55</v>
      </c>
      <c r="G6" s="64">
        <v>44160</v>
      </c>
    </row>
    <row r="7" spans="1:7" ht="15" customHeight="1" x14ac:dyDescent="0.25">
      <c r="A7" s="52"/>
      <c r="B7" s="42">
        <f>översikt!B17</f>
        <v>4</v>
      </c>
      <c r="C7" s="66" t="str">
        <f>översikt!C17</f>
        <v>Dammråttan Doris</v>
      </c>
      <c r="D7" s="41">
        <v>2</v>
      </c>
      <c r="E7" s="41">
        <v>3</v>
      </c>
    </row>
    <row r="8" spans="1:7" ht="15" customHeight="1" x14ac:dyDescent="0.25">
      <c r="B8" s="42">
        <f>översikt!B18</f>
        <v>5</v>
      </c>
      <c r="C8" s="66" t="str">
        <f>översikt!C18</f>
        <v>Eldflugan Ella</v>
      </c>
      <c r="D8" s="41">
        <v>3</v>
      </c>
      <c r="E8" s="41">
        <v>2</v>
      </c>
      <c r="F8" s="70" t="s">
        <v>50</v>
      </c>
    </row>
    <row r="9" spans="1:7" ht="15" customHeight="1" x14ac:dyDescent="0.25">
      <c r="B9" s="42">
        <f>översikt!B19</f>
        <v>6</v>
      </c>
      <c r="C9" s="66" t="str">
        <f>översikt!C19</f>
        <v>Fästingen Filip</v>
      </c>
      <c r="D9" s="41">
        <v>3</v>
      </c>
      <c r="E9" s="41">
        <v>2</v>
      </c>
      <c r="F9" s="70" t="s">
        <v>50</v>
      </c>
    </row>
    <row r="10" spans="1:7" ht="15" customHeight="1" x14ac:dyDescent="0.25">
      <c r="B10" s="42">
        <f>översikt!B20</f>
        <v>7</v>
      </c>
      <c r="C10" s="66" t="str">
        <f>översikt!C20</f>
        <v>Gråsuggan Gunhild</v>
      </c>
      <c r="D10" s="41">
        <v>4</v>
      </c>
      <c r="E10" s="41">
        <v>2</v>
      </c>
    </row>
    <row r="11" spans="1:7" ht="15" customHeight="1" x14ac:dyDescent="0.25">
      <c r="B11" s="42">
        <f>översikt!B21</f>
        <v>8</v>
      </c>
      <c r="C11" s="66" t="str">
        <f>översikt!C21</f>
        <v>Humlan Hedvig</v>
      </c>
      <c r="D11" s="41">
        <v>4</v>
      </c>
      <c r="E11" s="41">
        <v>3</v>
      </c>
    </row>
    <row r="12" spans="1:7" ht="15" customHeight="1" x14ac:dyDescent="0.25">
      <c r="B12" s="42">
        <f>översikt!B22</f>
        <v>9</v>
      </c>
      <c r="C12" s="66" t="str">
        <f>översikt!C22</f>
        <v>Isbjörnen Inga</v>
      </c>
      <c r="D12" s="41">
        <v>4</v>
      </c>
      <c r="E12" s="41">
        <v>3</v>
      </c>
    </row>
    <row r="13" spans="1:7" ht="15" customHeight="1" x14ac:dyDescent="0.25">
      <c r="B13" s="42">
        <f>översikt!B23</f>
        <v>10</v>
      </c>
      <c r="C13" s="66" t="str">
        <f>översikt!C23</f>
        <v>Järven Jens</v>
      </c>
      <c r="D13" s="41">
        <v>3</v>
      </c>
      <c r="E13" s="41">
        <v>3</v>
      </c>
    </row>
    <row r="14" spans="1:7" ht="15" customHeight="1" x14ac:dyDescent="0.25">
      <c r="B14" s="42">
        <f>översikt!B24</f>
        <v>11</v>
      </c>
      <c r="C14" s="66" t="str">
        <f>översikt!C24</f>
        <v>Krokofanten Klara</v>
      </c>
      <c r="D14" s="41">
        <v>3</v>
      </c>
      <c r="E14" s="41">
        <v>3</v>
      </c>
    </row>
    <row r="15" spans="1:7" ht="15" customHeight="1" x14ac:dyDescent="0.25">
      <c r="B15" s="42">
        <f>översikt!B25</f>
        <v>12</v>
      </c>
      <c r="C15" s="66" t="str">
        <f>översikt!C25</f>
        <v>Laxen Lillemor</v>
      </c>
      <c r="D15" s="41">
        <v>3</v>
      </c>
      <c r="E15" s="41">
        <v>4</v>
      </c>
    </row>
    <row r="16" spans="1:7" ht="15" customHeight="1" x14ac:dyDescent="0.25">
      <c r="B16" s="42">
        <f>översikt!B26</f>
        <v>13</v>
      </c>
      <c r="C16" s="66" t="str">
        <f>översikt!C26</f>
        <v>Mullvaden Melker</v>
      </c>
      <c r="D16" s="41">
        <v>4</v>
      </c>
      <c r="E16" s="41">
        <v>3</v>
      </c>
    </row>
    <row r="17" spans="2:5" ht="15" customHeight="1" x14ac:dyDescent="0.25">
      <c r="B17" s="42">
        <f>översikt!B27</f>
        <v>14</v>
      </c>
      <c r="C17" s="66" t="str">
        <f>översikt!C27</f>
        <v>Noshörningen Nathan</v>
      </c>
      <c r="D17" s="41">
        <v>2</v>
      </c>
      <c r="E17" s="41">
        <v>3</v>
      </c>
    </row>
    <row r="18" spans="2:5" ht="15" customHeight="1" x14ac:dyDescent="0.25">
      <c r="B18" s="42">
        <f>översikt!B28</f>
        <v>15</v>
      </c>
      <c r="C18" s="66" t="str">
        <f>översikt!C28</f>
        <v>Ormvråken Ofelia</v>
      </c>
      <c r="D18" s="41">
        <v>2</v>
      </c>
      <c r="E18" s="41">
        <v>4</v>
      </c>
    </row>
    <row r="19" spans="2:5" ht="15" customHeight="1" x14ac:dyDescent="0.25">
      <c r="B19" s="42">
        <f>översikt!B29</f>
        <v>16</v>
      </c>
      <c r="C19" s="66" t="str">
        <f>översikt!C29</f>
        <v>Pirayan Petronella</v>
      </c>
      <c r="D19" s="41">
        <v>3</v>
      </c>
      <c r="E19" s="41">
        <v>3</v>
      </c>
    </row>
    <row r="20" spans="2:5" ht="15" customHeight="1" x14ac:dyDescent="0.25">
      <c r="B20" s="42">
        <f>översikt!B30</f>
        <v>17</v>
      </c>
      <c r="C20" s="66" t="str">
        <f>översikt!C30</f>
        <v>Räkan Rut</v>
      </c>
      <c r="D20" s="41">
        <v>3</v>
      </c>
      <c r="E20" s="41">
        <v>3</v>
      </c>
    </row>
    <row r="21" spans="2:5" ht="15" customHeight="1" x14ac:dyDescent="0.25">
      <c r="B21" s="42">
        <f>översikt!B31</f>
        <v>18</v>
      </c>
      <c r="C21" s="66" t="str">
        <f>översikt!C31</f>
        <v>Sjöhästen Sussie</v>
      </c>
      <c r="D21" s="41">
        <v>2</v>
      </c>
      <c r="E21" s="41">
        <v>3</v>
      </c>
    </row>
    <row r="22" spans="2:5" ht="15" customHeight="1" x14ac:dyDescent="0.25">
      <c r="B22" s="42">
        <f>översikt!B32</f>
        <v>19</v>
      </c>
      <c r="C22" s="66" t="str">
        <f>översikt!C32</f>
        <v>Tvestjärten Tanja</v>
      </c>
      <c r="D22" s="41">
        <v>3</v>
      </c>
      <c r="E22" s="41">
        <v>3</v>
      </c>
    </row>
    <row r="23" spans="2:5" ht="15" customHeight="1" x14ac:dyDescent="0.25">
      <c r="B23" s="42">
        <f>översikt!B33</f>
        <v>20</v>
      </c>
      <c r="C23" s="66" t="str">
        <f>översikt!C33</f>
        <v>Ugglan Ulla</v>
      </c>
      <c r="D23" s="41">
        <v>4</v>
      </c>
      <c r="E23" s="41">
        <v>1</v>
      </c>
    </row>
    <row r="24" spans="2:5" ht="15" customHeight="1" x14ac:dyDescent="0.25">
      <c r="B24" s="42">
        <f>översikt!B34</f>
        <v>21</v>
      </c>
      <c r="C24" s="66" t="str">
        <f>översikt!C34</f>
        <v>Valrossen Valter</v>
      </c>
      <c r="D24" s="41">
        <v>3</v>
      </c>
      <c r="E24" s="41">
        <v>3</v>
      </c>
    </row>
    <row r="25" spans="2:5" ht="15" customHeight="1" x14ac:dyDescent="0.25">
      <c r="B25" s="42">
        <f>översikt!B35</f>
        <v>22</v>
      </c>
      <c r="C25" s="66" t="str">
        <f>översikt!C35</f>
        <v>Yllefåret Yilmaz</v>
      </c>
      <c r="D25" s="41">
        <v>3</v>
      </c>
      <c r="E25" s="41">
        <v>3</v>
      </c>
    </row>
    <row r="26" spans="2:5" ht="15" customHeight="1" x14ac:dyDescent="0.25">
      <c r="B26" s="42">
        <f>översikt!B36</f>
        <v>23</v>
      </c>
      <c r="C26" s="66" t="str">
        <f>översikt!C36</f>
        <v>Yrhättan Ylva</v>
      </c>
      <c r="D26" s="41">
        <v>3</v>
      </c>
      <c r="E26" s="41">
        <v>3</v>
      </c>
    </row>
    <row r="27" spans="2:5" ht="15" customHeight="1" x14ac:dyDescent="0.25">
      <c r="B27" s="42">
        <f>översikt!B37</f>
        <v>24</v>
      </c>
      <c r="C27" s="66" t="str">
        <f>översikt!C37</f>
        <v>Zebran Zebastian</v>
      </c>
      <c r="D27" s="41">
        <v>3</v>
      </c>
      <c r="E27" s="41">
        <v>3</v>
      </c>
    </row>
    <row r="28" spans="2:5" ht="15" customHeight="1" x14ac:dyDescent="0.25">
      <c r="B28" s="42">
        <f>översikt!B38</f>
        <v>25</v>
      </c>
      <c r="C28" s="66" t="str">
        <f>översikt!C38</f>
        <v>Zeloten Zlatan</v>
      </c>
      <c r="D28" s="41">
        <v>5</v>
      </c>
      <c r="E28" s="41">
        <v>5</v>
      </c>
    </row>
    <row r="29" spans="2:5" ht="15" customHeight="1" x14ac:dyDescent="0.25">
      <c r="B29" s="42">
        <f>översikt!B39</f>
        <v>26</v>
      </c>
      <c r="C29" s="66" t="str">
        <f>översikt!C39</f>
        <v>Åkersorken Åke</v>
      </c>
      <c r="D29" s="41">
        <v>3</v>
      </c>
      <c r="E29" s="41">
        <v>3</v>
      </c>
    </row>
    <row r="30" spans="2:5" ht="15" customHeight="1" x14ac:dyDescent="0.25">
      <c r="B30" s="42">
        <f>översikt!B40</f>
        <v>27</v>
      </c>
      <c r="C30" s="66" t="str">
        <f>översikt!C40</f>
        <v>Älgen Äskil</v>
      </c>
      <c r="D30" s="41">
        <v>3</v>
      </c>
      <c r="E30" s="41">
        <v>2</v>
      </c>
    </row>
    <row r="31" spans="2:5" ht="15" customHeight="1" x14ac:dyDescent="0.25">
      <c r="B31" s="42">
        <f>översikt!B41</f>
        <v>28</v>
      </c>
      <c r="C31" s="66" t="str">
        <f>översikt!C41</f>
        <v>Örnen Örjan</v>
      </c>
      <c r="D31" s="41">
        <v>3</v>
      </c>
      <c r="E31" s="41">
        <v>3</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65" priority="2" operator="notEqual">
      <formula>$B$1</formula>
    </cfRule>
  </conditionalFormatting>
  <conditionalFormatting sqref="E4:E31">
    <cfRule type="cellIs" dxfId="64"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02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4"/>
  <sheetViews>
    <sheetView showZeros="0" workbookViewId="0">
      <selection activeCell="E10" sqref="E10"/>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24</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2</v>
      </c>
      <c r="F4" s="63" t="s">
        <v>54</v>
      </c>
      <c r="G4" s="64" t="s">
        <v>119</v>
      </c>
    </row>
    <row r="5" spans="1:7" ht="15" customHeight="1" x14ac:dyDescent="0.25">
      <c r="B5" s="42">
        <f>översikt!B15</f>
        <v>2</v>
      </c>
      <c r="C5" s="66" t="str">
        <f>översikt!C15</f>
        <v>Bävern Bengt</v>
      </c>
      <c r="D5" s="41">
        <v>3</v>
      </c>
      <c r="E5" s="41">
        <v>3</v>
      </c>
    </row>
    <row r="6" spans="1:7" ht="15" customHeight="1" x14ac:dyDescent="0.25">
      <c r="B6" s="42">
        <f>översikt!B16</f>
        <v>3</v>
      </c>
      <c r="C6" s="66" t="str">
        <f>översikt!C16</f>
        <v>Chimpansen Charlotte</v>
      </c>
      <c r="D6" s="41">
        <v>4</v>
      </c>
      <c r="E6" s="41">
        <v>3</v>
      </c>
      <c r="F6" s="63" t="s">
        <v>55</v>
      </c>
      <c r="G6" s="64">
        <v>44158</v>
      </c>
    </row>
    <row r="7" spans="1:7" ht="15" customHeight="1" x14ac:dyDescent="0.25">
      <c r="A7" s="52"/>
      <c r="B7" s="42">
        <f>översikt!B17</f>
        <v>4</v>
      </c>
      <c r="C7" s="66" t="str">
        <f>översikt!C17</f>
        <v>Dammråttan Doris</v>
      </c>
      <c r="D7" s="41">
        <v>3</v>
      </c>
      <c r="E7" s="41">
        <v>3</v>
      </c>
    </row>
    <row r="8" spans="1:7" ht="15" customHeight="1" x14ac:dyDescent="0.25">
      <c r="B8" s="42">
        <f>översikt!B18</f>
        <v>5</v>
      </c>
      <c r="C8" s="66" t="str">
        <f>översikt!C18</f>
        <v>Eldflugan Ella</v>
      </c>
      <c r="D8" s="41">
        <v>3</v>
      </c>
      <c r="E8" s="41">
        <v>3</v>
      </c>
      <c r="F8" s="70" t="s">
        <v>50</v>
      </c>
    </row>
    <row r="9" spans="1:7" ht="15" customHeight="1" x14ac:dyDescent="0.25">
      <c r="B9" s="42">
        <f>översikt!B19</f>
        <v>6</v>
      </c>
      <c r="C9" s="66" t="str">
        <f>översikt!C19</f>
        <v>Fästingen Filip</v>
      </c>
      <c r="D9" s="41">
        <v>5</v>
      </c>
      <c r="E9" s="41">
        <v>3</v>
      </c>
      <c r="F9" s="70" t="s">
        <v>50</v>
      </c>
    </row>
    <row r="10" spans="1:7" ht="15" customHeight="1" x14ac:dyDescent="0.25">
      <c r="B10" s="42">
        <f>översikt!B20</f>
        <v>7</v>
      </c>
      <c r="C10" s="66" t="str">
        <f>översikt!C20</f>
        <v>Gråsuggan Gunhild</v>
      </c>
      <c r="D10" s="41">
        <v>4</v>
      </c>
      <c r="E10" s="41">
        <v>1</v>
      </c>
    </row>
    <row r="11" spans="1:7" ht="15" customHeight="1" x14ac:dyDescent="0.25">
      <c r="B11" s="42">
        <f>översikt!B21</f>
        <v>8</v>
      </c>
      <c r="C11" s="66" t="str">
        <f>översikt!C21</f>
        <v>Humlan Hedvig</v>
      </c>
      <c r="D11" s="41">
        <v>4</v>
      </c>
      <c r="E11" s="41">
        <v>3</v>
      </c>
    </row>
    <row r="12" spans="1:7" ht="15" customHeight="1" x14ac:dyDescent="0.25">
      <c r="B12" s="42">
        <f>översikt!B22</f>
        <v>9</v>
      </c>
      <c r="C12" s="66" t="str">
        <f>översikt!C22</f>
        <v>Isbjörnen Inga</v>
      </c>
      <c r="D12" s="41">
        <v>4</v>
      </c>
      <c r="E12" s="41">
        <v>3</v>
      </c>
    </row>
    <row r="13" spans="1:7" ht="15" customHeight="1" x14ac:dyDescent="0.25">
      <c r="B13" s="42">
        <f>översikt!B23</f>
        <v>10</v>
      </c>
      <c r="C13" s="66" t="str">
        <f>översikt!C23</f>
        <v>Järven Jens</v>
      </c>
      <c r="D13" s="41">
        <v>5</v>
      </c>
      <c r="E13" s="41">
        <v>4</v>
      </c>
    </row>
    <row r="14" spans="1:7" ht="15" customHeight="1" x14ac:dyDescent="0.25">
      <c r="B14" s="42">
        <f>översikt!B24</f>
        <v>11</v>
      </c>
      <c r="C14" s="66" t="str">
        <f>översikt!C24</f>
        <v>Krokofanten Klara</v>
      </c>
      <c r="D14" s="41">
        <v>5</v>
      </c>
      <c r="E14" s="41">
        <v>4</v>
      </c>
    </row>
    <row r="15" spans="1:7" ht="15" customHeight="1" x14ac:dyDescent="0.25">
      <c r="B15" s="42">
        <f>översikt!B25</f>
        <v>12</v>
      </c>
      <c r="C15" s="66" t="str">
        <f>översikt!C25</f>
        <v>Laxen Lillemor</v>
      </c>
      <c r="D15" s="41">
        <v>3</v>
      </c>
      <c r="E15" s="41">
        <v>3</v>
      </c>
    </row>
    <row r="16" spans="1:7" ht="15" customHeight="1" x14ac:dyDescent="0.25">
      <c r="B16" s="42">
        <f>översikt!B26</f>
        <v>13</v>
      </c>
      <c r="C16" s="66" t="str">
        <f>översikt!C26</f>
        <v>Mullvaden Melker</v>
      </c>
      <c r="D16" s="41">
        <v>5</v>
      </c>
      <c r="E16" s="41">
        <v>3</v>
      </c>
    </row>
    <row r="17" spans="2:5" ht="15" customHeight="1" x14ac:dyDescent="0.25">
      <c r="B17" s="42">
        <f>översikt!B27</f>
        <v>14</v>
      </c>
      <c r="C17" s="66" t="str">
        <f>översikt!C27</f>
        <v>Noshörningen Nathan</v>
      </c>
      <c r="D17" s="41">
        <v>1</v>
      </c>
      <c r="E17" s="41">
        <v>2</v>
      </c>
    </row>
    <row r="18" spans="2:5" ht="15" customHeight="1" x14ac:dyDescent="0.25">
      <c r="B18" s="42">
        <f>översikt!B28</f>
        <v>15</v>
      </c>
      <c r="C18" s="66" t="str">
        <f>översikt!C28</f>
        <v>Ormvråken Ofelia</v>
      </c>
      <c r="D18" s="41">
        <v>2</v>
      </c>
      <c r="E18" s="41">
        <v>3</v>
      </c>
    </row>
    <row r="19" spans="2:5" ht="15" customHeight="1" x14ac:dyDescent="0.25">
      <c r="B19" s="42">
        <f>översikt!B29</f>
        <v>16</v>
      </c>
      <c r="C19" s="66" t="str">
        <f>översikt!C29</f>
        <v>Pirayan Petronella</v>
      </c>
      <c r="D19" s="41">
        <v>4</v>
      </c>
      <c r="E19" s="41">
        <v>3</v>
      </c>
    </row>
    <row r="20" spans="2:5" ht="15" customHeight="1" x14ac:dyDescent="0.25">
      <c r="B20" s="42">
        <f>översikt!B30</f>
        <v>17</v>
      </c>
      <c r="C20" s="66" t="str">
        <f>översikt!C30</f>
        <v>Räkan Rut</v>
      </c>
      <c r="D20" s="41">
        <v>3</v>
      </c>
      <c r="E20" s="41">
        <v>3</v>
      </c>
    </row>
    <row r="21" spans="2:5" ht="15" customHeight="1" x14ac:dyDescent="0.25">
      <c r="B21" s="42">
        <f>översikt!B31</f>
        <v>18</v>
      </c>
      <c r="C21" s="66" t="str">
        <f>översikt!C31</f>
        <v>Sjöhästen Sussie</v>
      </c>
      <c r="D21" s="41">
        <v>3</v>
      </c>
      <c r="E21" s="41">
        <v>3</v>
      </c>
    </row>
    <row r="22" spans="2:5" ht="15" customHeight="1" x14ac:dyDescent="0.25">
      <c r="B22" s="42">
        <f>översikt!B32</f>
        <v>19</v>
      </c>
      <c r="C22" s="66" t="str">
        <f>översikt!C32</f>
        <v>Tvestjärten Tanja</v>
      </c>
      <c r="D22" s="41">
        <v>2</v>
      </c>
      <c r="E22" s="41">
        <v>3</v>
      </c>
    </row>
    <row r="23" spans="2:5" ht="15" customHeight="1" x14ac:dyDescent="0.25">
      <c r="B23" s="42">
        <f>översikt!B33</f>
        <v>20</v>
      </c>
      <c r="C23" s="66" t="str">
        <f>översikt!C33</f>
        <v>Ugglan Ulla</v>
      </c>
      <c r="D23" s="41">
        <v>3</v>
      </c>
      <c r="E23" s="41">
        <v>4</v>
      </c>
    </row>
    <row r="24" spans="2:5" ht="15" customHeight="1" x14ac:dyDescent="0.25">
      <c r="B24" s="42">
        <f>översikt!B34</f>
        <v>21</v>
      </c>
      <c r="C24" s="66" t="str">
        <f>översikt!C34</f>
        <v>Valrossen Valter</v>
      </c>
      <c r="D24" s="41">
        <v>4</v>
      </c>
      <c r="E24" s="41">
        <v>5</v>
      </c>
    </row>
    <row r="25" spans="2:5" ht="15" customHeight="1" x14ac:dyDescent="0.25">
      <c r="B25" s="42">
        <f>översikt!B35</f>
        <v>22</v>
      </c>
      <c r="C25" s="66" t="str">
        <f>översikt!C35</f>
        <v>Yllefåret Yilmaz</v>
      </c>
      <c r="D25" s="41">
        <v>4</v>
      </c>
      <c r="E25" s="41">
        <v>3</v>
      </c>
    </row>
    <row r="26" spans="2:5" ht="15" customHeight="1" x14ac:dyDescent="0.25">
      <c r="B26" s="42">
        <f>översikt!B36</f>
        <v>23</v>
      </c>
      <c r="C26" s="66" t="str">
        <f>översikt!C36</f>
        <v>Yrhättan Ylva</v>
      </c>
      <c r="D26" s="41">
        <v>4</v>
      </c>
      <c r="E26" s="41">
        <v>5</v>
      </c>
    </row>
    <row r="27" spans="2:5" ht="15" customHeight="1" x14ac:dyDescent="0.25">
      <c r="B27" s="42">
        <f>översikt!B37</f>
        <v>24</v>
      </c>
      <c r="C27" s="66" t="str">
        <f>översikt!C37</f>
        <v>Zebran Zebastian</v>
      </c>
      <c r="D27" s="41">
        <v>3</v>
      </c>
      <c r="E27" s="41">
        <v>3</v>
      </c>
    </row>
    <row r="28" spans="2:5" ht="15" customHeight="1" x14ac:dyDescent="0.25">
      <c r="B28" s="42">
        <f>översikt!B38</f>
        <v>25</v>
      </c>
      <c r="C28" s="66" t="str">
        <f>översikt!C38</f>
        <v>Zeloten Zlatan</v>
      </c>
      <c r="D28" s="41">
        <v>4</v>
      </c>
      <c r="E28" s="41">
        <v>3</v>
      </c>
    </row>
    <row r="29" spans="2:5" ht="15" customHeight="1" x14ac:dyDescent="0.25">
      <c r="B29" s="42">
        <f>översikt!B39</f>
        <v>26</v>
      </c>
      <c r="C29" s="66" t="str">
        <f>översikt!C39</f>
        <v>Åkersorken Åke</v>
      </c>
      <c r="D29" s="41">
        <v>3</v>
      </c>
      <c r="E29" s="41">
        <v>3</v>
      </c>
    </row>
    <row r="30" spans="2:5" ht="15" customHeight="1" x14ac:dyDescent="0.25">
      <c r="B30" s="42">
        <f>översikt!B40</f>
        <v>27</v>
      </c>
      <c r="C30" s="66" t="str">
        <f>översikt!C40</f>
        <v>Älgen Äskil</v>
      </c>
      <c r="D30" s="41">
        <v>4</v>
      </c>
      <c r="E30" s="41">
        <v>1</v>
      </c>
    </row>
    <row r="31" spans="2:5" ht="15" customHeight="1" x14ac:dyDescent="0.25">
      <c r="B31" s="42">
        <f>översikt!B41</f>
        <v>28</v>
      </c>
      <c r="C31" s="66" t="str">
        <f>översikt!C41</f>
        <v>Örnen Örjan</v>
      </c>
      <c r="D31" s="41">
        <v>3</v>
      </c>
      <c r="E31" s="41">
        <v>3</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63" priority="2" operator="notEqual">
      <formula>$B$1</formula>
    </cfRule>
  </conditionalFormatting>
  <conditionalFormatting sqref="E4:E31">
    <cfRule type="cellIs" dxfId="62"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03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34"/>
  <sheetViews>
    <sheetView showZeros="0" workbookViewId="0">
      <selection activeCell="G4" sqref="G4"/>
    </sheetView>
  </sheetViews>
  <sheetFormatPr defaultRowHeight="15" x14ac:dyDescent="0.25"/>
  <cols>
    <col min="1" max="1" width="2.85546875" style="49" customWidth="1"/>
    <col min="2" max="2" width="3.140625" style="62" bestFit="1" customWidth="1"/>
    <col min="3" max="3" width="28.7109375" style="49" customWidth="1"/>
    <col min="4" max="5" width="8.7109375" style="69" customWidth="1"/>
    <col min="6" max="6" width="10.5703125" style="4" customWidth="1"/>
    <col min="7" max="7" width="18.5703125" style="4" customWidth="1"/>
    <col min="8" max="16384" width="9.140625" style="4"/>
  </cols>
  <sheetData>
    <row r="1" spans="1:7" x14ac:dyDescent="0.25">
      <c r="B1" s="49"/>
      <c r="C1" s="61"/>
    </row>
    <row r="2" spans="1:7" s="87" customFormat="1" ht="30" customHeight="1" x14ac:dyDescent="0.25">
      <c r="A2" s="83"/>
      <c r="B2" s="84"/>
      <c r="C2" s="83"/>
      <c r="D2" s="85" t="s">
        <v>7</v>
      </c>
      <c r="E2" s="86" t="s">
        <v>16</v>
      </c>
    </row>
    <row r="3" spans="1:7" x14ac:dyDescent="0.25">
      <c r="B3" s="65" t="s">
        <v>0</v>
      </c>
      <c r="C3" s="51" t="s">
        <v>67</v>
      </c>
      <c r="D3" s="65" t="s">
        <v>53</v>
      </c>
      <c r="E3" s="65" t="s">
        <v>52</v>
      </c>
    </row>
    <row r="4" spans="1:7" ht="15" customHeight="1" x14ac:dyDescent="0.25">
      <c r="A4" s="50"/>
      <c r="B4" s="42">
        <f>översikt!B14</f>
        <v>1</v>
      </c>
      <c r="C4" s="66" t="str">
        <f>översikt!C14</f>
        <v>Albatrossen Albin</v>
      </c>
      <c r="D4" s="41">
        <v>3</v>
      </c>
      <c r="E4" s="41">
        <v>3</v>
      </c>
      <c r="F4" s="63" t="s">
        <v>54</v>
      </c>
      <c r="G4" s="64" t="s">
        <v>118</v>
      </c>
    </row>
    <row r="5" spans="1:7" ht="15" customHeight="1" x14ac:dyDescent="0.25">
      <c r="B5" s="42">
        <f>översikt!B15</f>
        <v>2</v>
      </c>
      <c r="C5" s="66" t="str">
        <f>översikt!C15</f>
        <v>Bävern Bengt</v>
      </c>
      <c r="D5" s="41">
        <v>2</v>
      </c>
      <c r="E5" s="41">
        <v>3</v>
      </c>
    </row>
    <row r="6" spans="1:7" ht="15" customHeight="1" x14ac:dyDescent="0.25">
      <c r="B6" s="42">
        <f>översikt!B16</f>
        <v>3</v>
      </c>
      <c r="C6" s="66" t="str">
        <f>översikt!C16</f>
        <v>Chimpansen Charlotte</v>
      </c>
      <c r="D6" s="41">
        <v>3</v>
      </c>
      <c r="E6" s="41">
        <v>3</v>
      </c>
      <c r="F6" s="63" t="s">
        <v>55</v>
      </c>
      <c r="G6" s="64">
        <v>44160</v>
      </c>
    </row>
    <row r="7" spans="1:7" ht="15" customHeight="1" x14ac:dyDescent="0.25">
      <c r="A7" s="52"/>
      <c r="B7" s="42">
        <f>översikt!B17</f>
        <v>4</v>
      </c>
      <c r="C7" s="66" t="str">
        <f>översikt!C17</f>
        <v>Dammråttan Doris</v>
      </c>
      <c r="D7" s="41">
        <v>3</v>
      </c>
      <c r="E7" s="41">
        <v>4</v>
      </c>
    </row>
    <row r="8" spans="1:7" ht="15" customHeight="1" x14ac:dyDescent="0.25">
      <c r="B8" s="42">
        <f>översikt!B18</f>
        <v>5</v>
      </c>
      <c r="C8" s="66" t="str">
        <f>översikt!C18</f>
        <v>Eldflugan Ella</v>
      </c>
      <c r="D8" s="41">
        <v>3</v>
      </c>
      <c r="E8" s="41">
        <v>4</v>
      </c>
      <c r="F8" s="70" t="s">
        <v>50</v>
      </c>
    </row>
    <row r="9" spans="1:7" ht="15" customHeight="1" x14ac:dyDescent="0.25">
      <c r="B9" s="42">
        <f>översikt!B19</f>
        <v>6</v>
      </c>
      <c r="C9" s="66" t="str">
        <f>översikt!C19</f>
        <v>Fästingen Filip</v>
      </c>
      <c r="D9" s="41">
        <v>3</v>
      </c>
      <c r="E9" s="41">
        <v>3</v>
      </c>
      <c r="F9" s="70" t="s">
        <v>50</v>
      </c>
    </row>
    <row r="10" spans="1:7" ht="15" customHeight="1" x14ac:dyDescent="0.25">
      <c r="B10" s="42">
        <f>översikt!B20</f>
        <v>7</v>
      </c>
      <c r="C10" s="66" t="str">
        <f>översikt!C20</f>
        <v>Gråsuggan Gunhild</v>
      </c>
      <c r="D10" s="41">
        <v>3</v>
      </c>
      <c r="E10" s="41">
        <v>2</v>
      </c>
    </row>
    <row r="11" spans="1:7" ht="15" customHeight="1" x14ac:dyDescent="0.25">
      <c r="B11" s="42">
        <f>översikt!B21</f>
        <v>8</v>
      </c>
      <c r="C11" s="66" t="str">
        <f>översikt!C21</f>
        <v>Humlan Hedvig</v>
      </c>
      <c r="D11" s="41">
        <v>4</v>
      </c>
      <c r="E11" s="41">
        <v>3</v>
      </c>
    </row>
    <row r="12" spans="1:7" ht="15" customHeight="1" x14ac:dyDescent="0.25">
      <c r="B12" s="42">
        <f>översikt!B22</f>
        <v>9</v>
      </c>
      <c r="C12" s="66" t="str">
        <f>översikt!C22</f>
        <v>Isbjörnen Inga</v>
      </c>
      <c r="D12" s="41">
        <v>4</v>
      </c>
      <c r="E12" s="41">
        <v>3</v>
      </c>
    </row>
    <row r="13" spans="1:7" ht="15" customHeight="1" x14ac:dyDescent="0.25">
      <c r="B13" s="42">
        <f>översikt!B23</f>
        <v>10</v>
      </c>
      <c r="C13" s="66" t="str">
        <f>översikt!C23</f>
        <v>Järven Jens</v>
      </c>
      <c r="D13" s="41">
        <v>3</v>
      </c>
      <c r="E13" s="41">
        <v>5</v>
      </c>
    </row>
    <row r="14" spans="1:7" ht="15" customHeight="1" x14ac:dyDescent="0.25">
      <c r="B14" s="42">
        <f>översikt!B24</f>
        <v>11</v>
      </c>
      <c r="C14" s="66" t="str">
        <f>översikt!C24</f>
        <v>Krokofanten Klara</v>
      </c>
      <c r="D14" s="41">
        <v>3</v>
      </c>
      <c r="E14" s="41">
        <v>1</v>
      </c>
    </row>
    <row r="15" spans="1:7" ht="15" customHeight="1" x14ac:dyDescent="0.25">
      <c r="B15" s="42">
        <f>översikt!B25</f>
        <v>12</v>
      </c>
      <c r="C15" s="66" t="str">
        <f>översikt!C25</f>
        <v>Laxen Lillemor</v>
      </c>
      <c r="D15" s="41">
        <v>3</v>
      </c>
      <c r="E15" s="41">
        <v>4</v>
      </c>
    </row>
    <row r="16" spans="1:7" ht="15" customHeight="1" x14ac:dyDescent="0.25">
      <c r="B16" s="42">
        <f>översikt!B26</f>
        <v>13</v>
      </c>
      <c r="C16" s="66" t="str">
        <f>översikt!C26</f>
        <v>Mullvaden Melker</v>
      </c>
      <c r="D16" s="41">
        <v>3</v>
      </c>
      <c r="E16" s="41">
        <v>4</v>
      </c>
    </row>
    <row r="17" spans="2:5" ht="15" customHeight="1" x14ac:dyDescent="0.25">
      <c r="B17" s="42">
        <f>översikt!B27</f>
        <v>14</v>
      </c>
      <c r="C17" s="66" t="str">
        <f>översikt!C27</f>
        <v>Noshörningen Nathan</v>
      </c>
      <c r="D17" s="41">
        <v>2</v>
      </c>
      <c r="E17" s="41">
        <v>3</v>
      </c>
    </row>
    <row r="18" spans="2:5" ht="15" customHeight="1" x14ac:dyDescent="0.25">
      <c r="B18" s="42">
        <f>översikt!B28</f>
        <v>15</v>
      </c>
      <c r="C18" s="66" t="str">
        <f>översikt!C28</f>
        <v>Ormvråken Ofelia</v>
      </c>
      <c r="D18" s="41">
        <v>2</v>
      </c>
      <c r="E18" s="41">
        <v>3</v>
      </c>
    </row>
    <row r="19" spans="2:5" ht="15" customHeight="1" x14ac:dyDescent="0.25">
      <c r="B19" s="42">
        <f>översikt!B29</f>
        <v>16</v>
      </c>
      <c r="C19" s="66" t="str">
        <f>översikt!C29</f>
        <v>Pirayan Petronella</v>
      </c>
      <c r="D19" s="41">
        <v>3</v>
      </c>
      <c r="E19" s="41">
        <v>3</v>
      </c>
    </row>
    <row r="20" spans="2:5" ht="15" customHeight="1" x14ac:dyDescent="0.25">
      <c r="B20" s="42">
        <f>översikt!B30</f>
        <v>17</v>
      </c>
      <c r="C20" s="66" t="str">
        <f>översikt!C30</f>
        <v>Räkan Rut</v>
      </c>
      <c r="D20" s="41">
        <v>3</v>
      </c>
      <c r="E20" s="41">
        <v>2</v>
      </c>
    </row>
    <row r="21" spans="2:5" ht="15" customHeight="1" x14ac:dyDescent="0.25">
      <c r="B21" s="42">
        <f>översikt!B31</f>
        <v>18</v>
      </c>
      <c r="C21" s="66" t="str">
        <f>översikt!C31</f>
        <v>Sjöhästen Sussie</v>
      </c>
      <c r="D21" s="41">
        <v>2</v>
      </c>
      <c r="E21" s="41">
        <v>3</v>
      </c>
    </row>
    <row r="22" spans="2:5" ht="15" customHeight="1" x14ac:dyDescent="0.25">
      <c r="B22" s="42">
        <f>översikt!B32</f>
        <v>19</v>
      </c>
      <c r="C22" s="66" t="str">
        <f>översikt!C32</f>
        <v>Tvestjärten Tanja</v>
      </c>
      <c r="D22" s="41">
        <v>3</v>
      </c>
      <c r="E22" s="41">
        <v>3</v>
      </c>
    </row>
    <row r="23" spans="2:5" ht="15" customHeight="1" x14ac:dyDescent="0.25">
      <c r="B23" s="42">
        <f>översikt!B33</f>
        <v>20</v>
      </c>
      <c r="C23" s="66" t="str">
        <f>översikt!C33</f>
        <v>Ugglan Ulla</v>
      </c>
      <c r="D23" s="41">
        <v>4</v>
      </c>
      <c r="E23" s="41">
        <v>3</v>
      </c>
    </row>
    <row r="24" spans="2:5" ht="15" customHeight="1" x14ac:dyDescent="0.25">
      <c r="B24" s="42">
        <f>översikt!B34</f>
        <v>21</v>
      </c>
      <c r="C24" s="66" t="str">
        <f>översikt!C34</f>
        <v>Valrossen Valter</v>
      </c>
      <c r="D24" s="41">
        <v>3</v>
      </c>
      <c r="E24" s="41">
        <v>3</v>
      </c>
    </row>
    <row r="25" spans="2:5" ht="15" customHeight="1" x14ac:dyDescent="0.25">
      <c r="B25" s="42">
        <f>översikt!B35</f>
        <v>22</v>
      </c>
      <c r="C25" s="66" t="str">
        <f>översikt!C35</f>
        <v>Yllefåret Yilmaz</v>
      </c>
      <c r="D25" s="41">
        <v>4</v>
      </c>
      <c r="E25" s="41">
        <v>5</v>
      </c>
    </row>
    <row r="26" spans="2:5" ht="15" customHeight="1" x14ac:dyDescent="0.25">
      <c r="B26" s="42">
        <f>översikt!B36</f>
        <v>23</v>
      </c>
      <c r="C26" s="66" t="str">
        <f>översikt!C36</f>
        <v>Yrhättan Ylva</v>
      </c>
      <c r="D26" s="41">
        <v>3</v>
      </c>
      <c r="E26" s="41">
        <v>5</v>
      </c>
    </row>
    <row r="27" spans="2:5" ht="15" customHeight="1" x14ac:dyDescent="0.25">
      <c r="B27" s="42">
        <f>översikt!B37</f>
        <v>24</v>
      </c>
      <c r="C27" s="66" t="str">
        <f>översikt!C37</f>
        <v>Zebran Zebastian</v>
      </c>
      <c r="D27" s="41">
        <v>3</v>
      </c>
      <c r="E27" s="41">
        <v>3</v>
      </c>
    </row>
    <row r="28" spans="2:5" ht="15" customHeight="1" x14ac:dyDescent="0.25">
      <c r="B28" s="42">
        <f>översikt!B38</f>
        <v>25</v>
      </c>
      <c r="C28" s="66" t="str">
        <f>översikt!C38</f>
        <v>Zeloten Zlatan</v>
      </c>
      <c r="D28" s="41">
        <v>5</v>
      </c>
      <c r="E28" s="41">
        <v>3</v>
      </c>
    </row>
    <row r="29" spans="2:5" ht="15" customHeight="1" x14ac:dyDescent="0.25">
      <c r="B29" s="42">
        <f>översikt!B39</f>
        <v>26</v>
      </c>
      <c r="C29" s="66" t="str">
        <f>översikt!C39</f>
        <v>Åkersorken Åke</v>
      </c>
      <c r="D29" s="41">
        <v>3</v>
      </c>
      <c r="E29" s="41">
        <v>2</v>
      </c>
    </row>
    <row r="30" spans="2:5" ht="15" customHeight="1" x14ac:dyDescent="0.25">
      <c r="B30" s="42">
        <f>översikt!B40</f>
        <v>27</v>
      </c>
      <c r="C30" s="66" t="str">
        <f>översikt!C40</f>
        <v>Älgen Äskil</v>
      </c>
      <c r="D30" s="41">
        <v>4</v>
      </c>
      <c r="E30" s="41">
        <v>1</v>
      </c>
    </row>
    <row r="31" spans="2:5" ht="15" customHeight="1" x14ac:dyDescent="0.25">
      <c r="B31" s="42">
        <f>översikt!B41</f>
        <v>28</v>
      </c>
      <c r="C31" s="66" t="str">
        <f>översikt!C41</f>
        <v>Örnen Örjan</v>
      </c>
      <c r="D31" s="41">
        <v>3</v>
      </c>
      <c r="E31" s="41">
        <v>3</v>
      </c>
    </row>
    <row r="32" spans="2:5" ht="15" customHeight="1" x14ac:dyDescent="0.25">
      <c r="B32" s="42" t="e">
        <f>översikt!#REF!</f>
        <v>#REF!</v>
      </c>
      <c r="C32" s="66" t="e">
        <f>översikt!#REF!</f>
        <v>#REF!</v>
      </c>
      <c r="D32" s="41"/>
      <c r="E32" s="41"/>
    </row>
    <row r="33" spans="2:5" ht="15" customHeight="1" x14ac:dyDescent="0.25">
      <c r="B33" s="42" t="e">
        <f>översikt!#REF!</f>
        <v>#REF!</v>
      </c>
      <c r="C33" s="66" t="e">
        <f>översikt!#REF!</f>
        <v>#REF!</v>
      </c>
      <c r="D33" s="41"/>
      <c r="E33" s="41"/>
    </row>
    <row r="34" spans="2:5" ht="15" customHeight="1" x14ac:dyDescent="0.25"/>
  </sheetData>
  <sheetProtection sheet="1" selectLockedCells="1"/>
  <conditionalFormatting sqref="D32:E33 D4:D31">
    <cfRule type="cellIs" dxfId="61" priority="2" operator="notEqual">
      <formula>$B$1</formula>
    </cfRule>
  </conditionalFormatting>
  <conditionalFormatting sqref="E4:E31">
    <cfRule type="cellIs" dxfId="60" priority="1" operator="notEqual">
      <formula>$B$1</formula>
    </cfRule>
  </conditionalFormatting>
  <dataValidations count="1">
    <dataValidation type="list" allowBlank="1" showDropDown="1" showErrorMessage="1" errorTitle="Nu blev det fel" error="I de här rutorna kan du bara fylla i ett värde mellan 1 och 5." sqref="D4:E33" xr:uid="{00000000-0002-0000-0400-000000000000}">
      <formula1>$B$4:$B$8</formula1>
    </dataValidation>
  </dataValidations>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38</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59" priority="3" operator="notEqual">
      <formula>$B$1</formula>
    </cfRule>
  </conditionalFormatting>
  <conditionalFormatting sqref="E7:E36">
    <cfRule type="cellIs" dxfId="58" priority="2" operator="notEqual">
      <formula>$B$1</formula>
    </cfRule>
  </conditionalFormatting>
  <conditionalFormatting sqref="D7:D36">
    <cfRule type="cellIs" dxfId="57"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5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39</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56" priority="3" operator="notEqual">
      <formula>$B$1</formula>
    </cfRule>
  </conditionalFormatting>
  <conditionalFormatting sqref="E7:E36">
    <cfRule type="cellIs" dxfId="55" priority="2" operator="notEqual">
      <formula>$B$1</formula>
    </cfRule>
  </conditionalFormatting>
  <conditionalFormatting sqref="D7:D36">
    <cfRule type="cellIs" dxfId="54"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6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40</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53" priority="3" operator="notEqual">
      <formula>$B$1</formula>
    </cfRule>
  </conditionalFormatting>
  <conditionalFormatting sqref="E7:E36">
    <cfRule type="cellIs" dxfId="52" priority="2" operator="notEqual">
      <formula>$B$1</formula>
    </cfRule>
  </conditionalFormatting>
  <conditionalFormatting sqref="D7:D36">
    <cfRule type="cellIs" dxfId="51"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7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N40"/>
  <sheetViews>
    <sheetView showZeros="0" workbookViewId="0">
      <selection activeCell="F4" sqref="F4"/>
    </sheetView>
  </sheetViews>
  <sheetFormatPr defaultRowHeight="17.25" x14ac:dyDescent="0.35"/>
  <cols>
    <col min="1" max="1" width="1.42578125" style="2" customWidth="1"/>
    <col min="2" max="2" width="3.140625" style="5" bestFit="1" customWidth="1"/>
    <col min="3" max="3" width="28.7109375" style="2" customWidth="1"/>
    <col min="4" max="5" width="4" style="2" bestFit="1" customWidth="1"/>
    <col min="6" max="6" width="8.140625" style="2" customWidth="1"/>
    <col min="7" max="8" width="9.140625" style="4"/>
    <col min="9" max="9" width="34.140625" style="4" customWidth="1"/>
    <col min="10" max="10" width="1.42578125" style="2" customWidth="1"/>
    <col min="11" max="11" width="1.42578125" style="4" customWidth="1"/>
    <col min="12" max="12" width="4.28515625" style="4" customWidth="1"/>
    <col min="13" max="13" width="1.42578125" style="4" customWidth="1"/>
    <col min="14" max="14" width="74.28515625" style="4" customWidth="1"/>
    <col min="15" max="16384" width="9.140625" style="4"/>
  </cols>
  <sheetData>
    <row r="1" spans="1:14" x14ac:dyDescent="0.35">
      <c r="B1" s="2"/>
      <c r="C1" s="3"/>
      <c r="F1" s="3"/>
    </row>
    <row r="2" spans="1:14" ht="24.75" x14ac:dyDescent="0.5">
      <c r="D2" s="6"/>
      <c r="E2" s="6" t="s">
        <v>7</v>
      </c>
      <c r="F2" s="7" t="s">
        <v>41</v>
      </c>
      <c r="L2" s="16" t="s">
        <v>11</v>
      </c>
    </row>
    <row r="3" spans="1:14" ht="5.0999999999999996" customHeight="1" x14ac:dyDescent="0.5">
      <c r="D3" s="6"/>
      <c r="E3" s="6"/>
      <c r="F3" s="7"/>
    </row>
    <row r="4" spans="1:14" ht="15.95" customHeight="1" x14ac:dyDescent="0.35">
      <c r="D4" s="13"/>
      <c r="E4" s="13" t="s">
        <v>9</v>
      </c>
      <c r="F4" s="1"/>
      <c r="G4" s="13" t="s">
        <v>10</v>
      </c>
      <c r="H4" s="28"/>
    </row>
    <row r="5" spans="1:14" ht="5.0999999999999996" customHeight="1" x14ac:dyDescent="0.35"/>
    <row r="6" spans="1:14" x14ac:dyDescent="0.35">
      <c r="B6" s="8" t="s">
        <v>0</v>
      </c>
      <c r="C6" s="9" t="s">
        <v>1</v>
      </c>
      <c r="D6" s="9" t="s">
        <v>29</v>
      </c>
      <c r="E6" s="9" t="s">
        <v>28</v>
      </c>
      <c r="F6" s="9" t="s">
        <v>5</v>
      </c>
    </row>
    <row r="7" spans="1:14" ht="15" customHeight="1" x14ac:dyDescent="0.3">
      <c r="A7" s="10"/>
      <c r="B7" s="15">
        <f>översikt!B14</f>
        <v>1</v>
      </c>
      <c r="C7" s="27" t="str">
        <f>översikt!C14</f>
        <v>Albatrossen Albin</v>
      </c>
      <c r="D7" s="14"/>
      <c r="E7" s="14">
        <v>3</v>
      </c>
      <c r="F7" s="117"/>
      <c r="G7" s="118"/>
      <c r="H7" s="118"/>
      <c r="I7" s="119"/>
      <c r="J7" s="10"/>
      <c r="L7" s="17">
        <v>1</v>
      </c>
      <c r="M7" s="9"/>
      <c r="N7" s="120" t="s">
        <v>33</v>
      </c>
    </row>
    <row r="8" spans="1:14" ht="15" customHeight="1" x14ac:dyDescent="0.35">
      <c r="B8" s="15">
        <f>översikt!B15</f>
        <v>2</v>
      </c>
      <c r="C8" s="27" t="str">
        <f>översikt!C15</f>
        <v>Bävern Bengt</v>
      </c>
      <c r="D8" s="14"/>
      <c r="E8" s="14">
        <v>3</v>
      </c>
      <c r="F8" s="117"/>
      <c r="G8" s="118"/>
      <c r="H8" s="118"/>
      <c r="I8" s="119"/>
      <c r="L8" s="9"/>
      <c r="M8" s="9"/>
      <c r="N8" s="120"/>
    </row>
    <row r="9" spans="1:14" ht="15" customHeight="1" x14ac:dyDescent="0.35">
      <c r="B9" s="15">
        <f>översikt!B16</f>
        <v>3</v>
      </c>
      <c r="C9" s="27" t="str">
        <f>översikt!C16</f>
        <v>Chimpansen Charlotte</v>
      </c>
      <c r="D9" s="14"/>
      <c r="E9" s="14">
        <v>3</v>
      </c>
      <c r="F9" s="117"/>
      <c r="G9" s="118"/>
      <c r="H9" s="118"/>
      <c r="I9" s="119"/>
      <c r="L9" s="9"/>
      <c r="M9" s="9"/>
      <c r="N9" s="120"/>
    </row>
    <row r="10" spans="1:14" ht="15" customHeight="1" x14ac:dyDescent="0.35">
      <c r="A10" s="11"/>
      <c r="B10" s="15">
        <f>översikt!B17</f>
        <v>4</v>
      </c>
      <c r="C10" s="27" t="str">
        <f>översikt!C17</f>
        <v>Dammråttan Doris</v>
      </c>
      <c r="D10" s="14"/>
      <c r="E10" s="14">
        <v>3</v>
      </c>
      <c r="F10" s="117"/>
      <c r="G10" s="118"/>
      <c r="H10" s="118"/>
      <c r="I10" s="119"/>
      <c r="J10" s="11"/>
      <c r="L10" s="9"/>
      <c r="M10" s="9"/>
      <c r="N10" s="120"/>
    </row>
    <row r="11" spans="1:14" ht="15" customHeight="1" x14ac:dyDescent="0.35">
      <c r="B11" s="15">
        <f>översikt!B18</f>
        <v>5</v>
      </c>
      <c r="C11" s="27" t="str">
        <f>översikt!C18</f>
        <v>Eldflugan Ella</v>
      </c>
      <c r="D11" s="14"/>
      <c r="E11" s="14">
        <v>3</v>
      </c>
      <c r="F11" s="117"/>
      <c r="G11" s="118"/>
      <c r="H11" s="118"/>
      <c r="I11" s="119"/>
      <c r="L11" s="9"/>
      <c r="M11" s="9"/>
      <c r="N11" s="120"/>
    </row>
    <row r="12" spans="1:14" ht="15" customHeight="1" x14ac:dyDescent="0.35">
      <c r="B12" s="15">
        <f>översikt!B19</f>
        <v>6</v>
      </c>
      <c r="C12" s="27" t="str">
        <f>översikt!C19</f>
        <v>Fästingen Filip</v>
      </c>
      <c r="D12" s="14"/>
      <c r="E12" s="14">
        <v>3</v>
      </c>
      <c r="F12" s="117"/>
      <c r="G12" s="118"/>
      <c r="H12" s="118"/>
      <c r="I12" s="119"/>
    </row>
    <row r="13" spans="1:14" ht="15" customHeight="1" x14ac:dyDescent="0.35">
      <c r="B13" s="15">
        <f>översikt!B20</f>
        <v>7</v>
      </c>
      <c r="C13" s="27" t="str">
        <f>översikt!C20</f>
        <v>Gråsuggan Gunhild</v>
      </c>
      <c r="D13" s="14"/>
      <c r="E13" s="14">
        <v>3</v>
      </c>
      <c r="F13" s="117"/>
      <c r="G13" s="118"/>
      <c r="H13" s="118"/>
      <c r="I13" s="119"/>
      <c r="L13" s="17">
        <v>2</v>
      </c>
      <c r="M13" s="9"/>
      <c r="N13" s="121" t="s">
        <v>35</v>
      </c>
    </row>
    <row r="14" spans="1:14" ht="15" customHeight="1" x14ac:dyDescent="0.35">
      <c r="B14" s="15">
        <f>översikt!B21</f>
        <v>8</v>
      </c>
      <c r="C14" s="27" t="str">
        <f>översikt!C21</f>
        <v>Humlan Hedvig</v>
      </c>
      <c r="D14" s="14"/>
      <c r="E14" s="14">
        <v>3</v>
      </c>
      <c r="F14" s="117"/>
      <c r="G14" s="118"/>
      <c r="H14" s="118"/>
      <c r="I14" s="119"/>
      <c r="L14" s="9"/>
      <c r="M14" s="9"/>
      <c r="N14" s="122"/>
    </row>
    <row r="15" spans="1:14" ht="15" customHeight="1" x14ac:dyDescent="0.35">
      <c r="B15" s="15">
        <f>översikt!B22</f>
        <v>9</v>
      </c>
      <c r="C15" s="27" t="str">
        <f>översikt!C22</f>
        <v>Isbjörnen Inga</v>
      </c>
      <c r="D15" s="14"/>
      <c r="E15" s="14">
        <v>3</v>
      </c>
      <c r="F15" s="117"/>
      <c r="G15" s="118"/>
      <c r="H15" s="118"/>
      <c r="I15" s="119"/>
      <c r="L15" s="9"/>
      <c r="M15" s="9"/>
      <c r="N15" s="122"/>
    </row>
    <row r="16" spans="1:14" ht="15" customHeight="1" x14ac:dyDescent="0.35">
      <c r="B16" s="15">
        <f>översikt!B23</f>
        <v>10</v>
      </c>
      <c r="C16" s="27" t="str">
        <f>översikt!C23</f>
        <v>Järven Jens</v>
      </c>
      <c r="D16" s="14"/>
      <c r="E16" s="14">
        <v>3</v>
      </c>
      <c r="F16" s="117"/>
      <c r="G16" s="118"/>
      <c r="H16" s="118"/>
      <c r="I16" s="119"/>
      <c r="L16" s="9"/>
      <c r="M16" s="9"/>
      <c r="N16" s="122"/>
    </row>
    <row r="17" spans="2:14" ht="15" customHeight="1" x14ac:dyDescent="0.35">
      <c r="B17" s="15">
        <f>översikt!B24</f>
        <v>11</v>
      </c>
      <c r="C17" s="27" t="str">
        <f>översikt!C24</f>
        <v>Krokofanten Klara</v>
      </c>
      <c r="D17" s="14"/>
      <c r="E17" s="14">
        <v>3</v>
      </c>
      <c r="F17" s="117"/>
      <c r="G17" s="118"/>
      <c r="H17" s="118"/>
      <c r="I17" s="119"/>
      <c r="N17" s="122"/>
    </row>
    <row r="18" spans="2:14" ht="15" customHeight="1" x14ac:dyDescent="0.35">
      <c r="B18" s="15">
        <f>översikt!B25</f>
        <v>12</v>
      </c>
      <c r="C18" s="27" t="str">
        <f>översikt!C25</f>
        <v>Laxen Lillemor</v>
      </c>
      <c r="D18" s="14"/>
      <c r="E18" s="14">
        <v>3</v>
      </c>
      <c r="F18" s="117"/>
      <c r="G18" s="118"/>
      <c r="H18" s="118"/>
      <c r="I18" s="119"/>
      <c r="N18" s="122"/>
    </row>
    <row r="19" spans="2:14" ht="15" customHeight="1" x14ac:dyDescent="0.35">
      <c r="B19" s="15">
        <f>översikt!B26</f>
        <v>13</v>
      </c>
      <c r="C19" s="27" t="str">
        <f>översikt!C26</f>
        <v>Mullvaden Melker</v>
      </c>
      <c r="D19" s="14"/>
      <c r="E19" s="14">
        <v>3</v>
      </c>
      <c r="F19" s="117"/>
      <c r="G19" s="118"/>
      <c r="H19" s="118"/>
      <c r="I19" s="119"/>
      <c r="M19" s="9"/>
      <c r="N19" s="123"/>
    </row>
    <row r="20" spans="2:14" ht="15" customHeight="1" x14ac:dyDescent="0.35">
      <c r="B20" s="15">
        <f>översikt!B27</f>
        <v>14</v>
      </c>
      <c r="C20" s="27" t="str">
        <f>översikt!C27</f>
        <v>Noshörningen Nathan</v>
      </c>
      <c r="D20" s="14"/>
      <c r="E20" s="14">
        <v>3</v>
      </c>
      <c r="F20" s="117"/>
      <c r="G20" s="118"/>
      <c r="H20" s="118"/>
      <c r="I20" s="119"/>
      <c r="L20" s="9"/>
      <c r="M20" s="9"/>
    </row>
    <row r="21" spans="2:14" ht="15" customHeight="1" x14ac:dyDescent="0.35">
      <c r="B21" s="15">
        <f>översikt!B28</f>
        <v>15</v>
      </c>
      <c r="C21" s="27" t="str">
        <f>översikt!C28</f>
        <v>Ormvråken Ofelia</v>
      </c>
      <c r="D21" s="14"/>
      <c r="E21" s="14">
        <v>3</v>
      </c>
      <c r="F21" s="117"/>
      <c r="G21" s="118"/>
      <c r="H21" s="118"/>
      <c r="I21" s="119"/>
      <c r="L21" s="17">
        <v>3</v>
      </c>
      <c r="M21" s="9"/>
      <c r="N21" s="121" t="s">
        <v>34</v>
      </c>
    </row>
    <row r="22" spans="2:14" ht="15" customHeight="1" x14ac:dyDescent="0.35">
      <c r="B22" s="15">
        <f>översikt!B29</f>
        <v>16</v>
      </c>
      <c r="C22" s="27" t="str">
        <f>översikt!C29</f>
        <v>Pirayan Petronella</v>
      </c>
      <c r="D22" s="14"/>
      <c r="E22" s="14">
        <v>3</v>
      </c>
      <c r="F22" s="117"/>
      <c r="G22" s="118"/>
      <c r="H22" s="118"/>
      <c r="I22" s="119"/>
      <c r="N22" s="122"/>
    </row>
    <row r="23" spans="2:14" ht="15" customHeight="1" x14ac:dyDescent="0.35">
      <c r="B23" s="15">
        <f>översikt!B30</f>
        <v>17</v>
      </c>
      <c r="C23" s="27" t="str">
        <f>översikt!C30</f>
        <v>Räkan Rut</v>
      </c>
      <c r="D23" s="14"/>
      <c r="E23" s="14">
        <v>3</v>
      </c>
      <c r="F23" s="117"/>
      <c r="G23" s="118"/>
      <c r="H23" s="118"/>
      <c r="I23" s="119"/>
      <c r="N23" s="122"/>
    </row>
    <row r="24" spans="2:14" ht="15" customHeight="1" x14ac:dyDescent="0.35">
      <c r="B24" s="15">
        <f>översikt!B31</f>
        <v>18</v>
      </c>
      <c r="C24" s="27" t="str">
        <f>översikt!C31</f>
        <v>Sjöhästen Sussie</v>
      </c>
      <c r="D24" s="14"/>
      <c r="E24" s="14">
        <v>3</v>
      </c>
      <c r="F24" s="117"/>
      <c r="G24" s="118"/>
      <c r="H24" s="118"/>
      <c r="I24" s="119"/>
      <c r="N24" s="123"/>
    </row>
    <row r="25" spans="2:14" ht="15" customHeight="1" x14ac:dyDescent="0.35">
      <c r="B25" s="15">
        <f>översikt!B32</f>
        <v>19</v>
      </c>
      <c r="C25" s="27" t="str">
        <f>översikt!C32</f>
        <v>Tvestjärten Tanja</v>
      </c>
      <c r="D25" s="14"/>
      <c r="E25" s="14">
        <v>3</v>
      </c>
      <c r="F25" s="117"/>
      <c r="G25" s="118"/>
      <c r="H25" s="118"/>
      <c r="I25" s="119"/>
    </row>
    <row r="26" spans="2:14" ht="15" customHeight="1" x14ac:dyDescent="0.35">
      <c r="B26" s="15">
        <f>översikt!B33</f>
        <v>20</v>
      </c>
      <c r="C26" s="27" t="str">
        <f>översikt!C33</f>
        <v>Ugglan Ulla</v>
      </c>
      <c r="D26" s="14"/>
      <c r="E26" s="14">
        <v>3</v>
      </c>
      <c r="F26" s="117"/>
      <c r="G26" s="118"/>
      <c r="H26" s="118"/>
      <c r="I26" s="119"/>
      <c r="L26" s="17">
        <v>4</v>
      </c>
      <c r="M26" s="9"/>
      <c r="N26" s="121" t="s">
        <v>36</v>
      </c>
    </row>
    <row r="27" spans="2:14" ht="15" customHeight="1" x14ac:dyDescent="0.35">
      <c r="B27" s="15">
        <f>översikt!B34</f>
        <v>21</v>
      </c>
      <c r="C27" s="27" t="str">
        <f>översikt!C34</f>
        <v>Valrossen Valter</v>
      </c>
      <c r="D27" s="14"/>
      <c r="E27" s="14">
        <v>3</v>
      </c>
      <c r="F27" s="117"/>
      <c r="G27" s="118"/>
      <c r="H27" s="118"/>
      <c r="I27" s="119"/>
      <c r="N27" s="122"/>
    </row>
    <row r="28" spans="2:14" ht="15" customHeight="1" x14ac:dyDescent="0.35">
      <c r="B28" s="15">
        <f>översikt!B35</f>
        <v>22</v>
      </c>
      <c r="C28" s="27" t="str">
        <f>översikt!C35</f>
        <v>Yllefåret Yilmaz</v>
      </c>
      <c r="D28" s="14"/>
      <c r="E28" s="14">
        <v>3</v>
      </c>
      <c r="F28" s="117"/>
      <c r="G28" s="118"/>
      <c r="H28" s="118"/>
      <c r="I28" s="119"/>
      <c r="N28" s="122"/>
    </row>
    <row r="29" spans="2:14" ht="15" customHeight="1" x14ac:dyDescent="0.35">
      <c r="B29" s="15">
        <f>översikt!B36</f>
        <v>23</v>
      </c>
      <c r="C29" s="27" t="str">
        <f>översikt!C36</f>
        <v>Yrhättan Ylva</v>
      </c>
      <c r="D29" s="14"/>
      <c r="E29" s="14">
        <v>3</v>
      </c>
      <c r="F29" s="117"/>
      <c r="G29" s="118"/>
      <c r="H29" s="118"/>
      <c r="I29" s="119"/>
      <c r="N29" s="123"/>
    </row>
    <row r="30" spans="2:14" ht="15" customHeight="1" x14ac:dyDescent="0.35">
      <c r="B30" s="15">
        <f>översikt!B37</f>
        <v>24</v>
      </c>
      <c r="C30" s="27" t="str">
        <f>översikt!C37</f>
        <v>Zebran Zebastian</v>
      </c>
      <c r="D30" s="14"/>
      <c r="E30" s="14">
        <v>3</v>
      </c>
      <c r="F30" s="117"/>
      <c r="G30" s="118"/>
      <c r="H30" s="118"/>
      <c r="I30" s="119"/>
    </row>
    <row r="31" spans="2:14" ht="15" customHeight="1" x14ac:dyDescent="0.35">
      <c r="B31" s="15">
        <f>översikt!B38</f>
        <v>25</v>
      </c>
      <c r="C31" s="27" t="str">
        <f>översikt!C38</f>
        <v>Zeloten Zlatan</v>
      </c>
      <c r="D31" s="14"/>
      <c r="E31" s="14">
        <v>3</v>
      </c>
      <c r="F31" s="117"/>
      <c r="G31" s="118"/>
      <c r="H31" s="118"/>
      <c r="I31" s="119"/>
      <c r="L31" s="17">
        <v>5</v>
      </c>
      <c r="M31" s="9"/>
      <c r="N31" s="121" t="s">
        <v>37</v>
      </c>
    </row>
    <row r="32" spans="2:14" ht="15" customHeight="1" x14ac:dyDescent="0.35">
      <c r="B32" s="15">
        <f>översikt!B39</f>
        <v>26</v>
      </c>
      <c r="C32" s="27" t="str">
        <f>översikt!C39</f>
        <v>Åkersorken Åke</v>
      </c>
      <c r="D32" s="14"/>
      <c r="E32" s="14">
        <v>3</v>
      </c>
      <c r="F32" s="117"/>
      <c r="G32" s="118"/>
      <c r="H32" s="118"/>
      <c r="I32" s="119"/>
      <c r="N32" s="122"/>
    </row>
    <row r="33" spans="2:14" ht="15" customHeight="1" x14ac:dyDescent="0.35">
      <c r="B33" s="15">
        <f>översikt!B40</f>
        <v>27</v>
      </c>
      <c r="C33" s="27" t="str">
        <f>översikt!C40</f>
        <v>Älgen Äskil</v>
      </c>
      <c r="D33" s="14"/>
      <c r="E33" s="14">
        <v>3</v>
      </c>
      <c r="F33" s="117"/>
      <c r="G33" s="118"/>
      <c r="H33" s="118"/>
      <c r="I33" s="119"/>
      <c r="N33" s="122"/>
    </row>
    <row r="34" spans="2:14" ht="15" customHeight="1" x14ac:dyDescent="0.35">
      <c r="B34" s="15">
        <f>översikt!B41</f>
        <v>28</v>
      </c>
      <c r="C34" s="27" t="str">
        <f>översikt!C41</f>
        <v>Örnen Örjan</v>
      </c>
      <c r="D34" s="14"/>
      <c r="E34" s="14">
        <v>3</v>
      </c>
      <c r="F34" s="117"/>
      <c r="G34" s="118"/>
      <c r="H34" s="118"/>
      <c r="I34" s="119"/>
      <c r="N34" s="123"/>
    </row>
    <row r="35" spans="2:14" ht="15" customHeight="1" x14ac:dyDescent="0.35">
      <c r="B35" s="15" t="e">
        <f>översikt!#REF!</f>
        <v>#REF!</v>
      </c>
      <c r="C35" s="27" t="e">
        <f>översikt!#REF!</f>
        <v>#REF!</v>
      </c>
      <c r="D35" s="14"/>
      <c r="E35" s="14">
        <v>3</v>
      </c>
      <c r="F35" s="117"/>
      <c r="G35" s="118"/>
      <c r="H35" s="118"/>
      <c r="I35" s="119"/>
    </row>
    <row r="36" spans="2:14" ht="15" customHeight="1" x14ac:dyDescent="0.35">
      <c r="B36" s="15" t="e">
        <f>översikt!#REF!</f>
        <v>#REF!</v>
      </c>
      <c r="C36" s="27" t="e">
        <f>översikt!#REF!</f>
        <v>#REF!</v>
      </c>
      <c r="D36" s="14"/>
      <c r="E36" s="14">
        <v>3</v>
      </c>
      <c r="F36" s="117"/>
      <c r="G36" s="118"/>
      <c r="H36" s="118"/>
      <c r="I36" s="119"/>
    </row>
    <row r="37" spans="2:14" ht="15" customHeight="1" x14ac:dyDescent="0.35"/>
    <row r="38" spans="2:14" x14ac:dyDescent="0.35">
      <c r="B38" s="12" t="s">
        <v>8</v>
      </c>
    </row>
    <row r="39" spans="2:14" ht="180.75" customHeight="1" x14ac:dyDescent="0.35">
      <c r="B39" s="124"/>
      <c r="C39" s="125"/>
      <c r="D39" s="125"/>
      <c r="E39" s="125"/>
      <c r="F39" s="125"/>
      <c r="G39" s="125"/>
      <c r="H39" s="125"/>
      <c r="I39" s="126"/>
    </row>
    <row r="40" spans="2:14" ht="7.5" customHeight="1" x14ac:dyDescent="0.35"/>
  </sheetData>
  <mergeCells count="36">
    <mergeCell ref="F35:I35"/>
    <mergeCell ref="F36:I36"/>
    <mergeCell ref="B39:I39"/>
    <mergeCell ref="F30:I30"/>
    <mergeCell ref="F31:I31"/>
    <mergeCell ref="N31:N34"/>
    <mergeCell ref="F32:I32"/>
    <mergeCell ref="F33:I33"/>
    <mergeCell ref="F34:I34"/>
    <mergeCell ref="F25:I25"/>
    <mergeCell ref="F26:I26"/>
    <mergeCell ref="N26:N29"/>
    <mergeCell ref="F27:I27"/>
    <mergeCell ref="F28:I28"/>
    <mergeCell ref="F29:I29"/>
    <mergeCell ref="F20:I20"/>
    <mergeCell ref="F21:I21"/>
    <mergeCell ref="N21:N24"/>
    <mergeCell ref="F22:I22"/>
    <mergeCell ref="F23:I23"/>
    <mergeCell ref="F24:I24"/>
    <mergeCell ref="F12:I12"/>
    <mergeCell ref="F13:I13"/>
    <mergeCell ref="N13:N19"/>
    <mergeCell ref="F14:I14"/>
    <mergeCell ref="F15:I15"/>
    <mergeCell ref="F16:I16"/>
    <mergeCell ref="F17:I17"/>
    <mergeCell ref="F18:I18"/>
    <mergeCell ref="F19:I19"/>
    <mergeCell ref="F7:I7"/>
    <mergeCell ref="N7:N11"/>
    <mergeCell ref="F8:I8"/>
    <mergeCell ref="F9:I9"/>
    <mergeCell ref="F10:I10"/>
    <mergeCell ref="F11:I11"/>
  </mergeCells>
  <conditionalFormatting sqref="F7:I36">
    <cfRule type="cellIs" dxfId="50" priority="3" operator="notEqual">
      <formula>$B$1</formula>
    </cfRule>
  </conditionalFormatting>
  <conditionalFormatting sqref="E7:E36">
    <cfRule type="cellIs" dxfId="49" priority="2" operator="notEqual">
      <formula>$B$1</formula>
    </cfRule>
  </conditionalFormatting>
  <conditionalFormatting sqref="D7:D36">
    <cfRule type="cellIs" dxfId="48" priority="1" operator="notEqual">
      <formula>$B$1</formula>
    </cfRule>
  </conditionalFormatting>
  <dataValidations count="1">
    <dataValidation type="list" allowBlank="1" showDropDown="1" showInputMessage="1" showErrorMessage="1" errorTitle="Nu blev det fel" error="I de här rutorna kan du bara fylla i ett värde mellan 1 och 5." sqref="D7:E36" xr:uid="{00000000-0002-0000-0800-000000000000}">
      <formula1>$B$7:$B$11</formula1>
    </dataValidation>
  </dataValidations>
  <pageMargins left="0.19685039370078741" right="0.19685039370078741" top="0.74803149606299213" bottom="0.74803149606299213"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23</vt:i4>
      </vt:variant>
      <vt:variant>
        <vt:lpstr>Namngivna områden</vt:lpstr>
      </vt:variant>
      <vt:variant>
        <vt:i4>3</vt:i4>
      </vt:variant>
    </vt:vector>
  </HeadingPairs>
  <TitlesOfParts>
    <vt:vector size="26" baseType="lpstr">
      <vt:lpstr>nivåer</vt:lpstr>
      <vt:lpstr>Sv</vt:lpstr>
      <vt:lpstr>Ma</vt:lpstr>
      <vt:lpstr>En</vt:lpstr>
      <vt:lpstr>SO</vt:lpstr>
      <vt:lpstr>ge</vt:lpstr>
      <vt:lpstr>hi</vt:lpstr>
      <vt:lpstr>re</vt:lpstr>
      <vt:lpstr>sh</vt:lpstr>
      <vt:lpstr>bi</vt:lpstr>
      <vt:lpstr>fy</vt:lpstr>
      <vt:lpstr>ke</vt:lpstr>
      <vt:lpstr>tk</vt:lpstr>
      <vt:lpstr>NO</vt:lpstr>
      <vt:lpstr>Id</vt:lpstr>
      <vt:lpstr>Mu</vt:lpstr>
      <vt:lpstr>Bl</vt:lpstr>
      <vt:lpstr>Sl</vt:lpstr>
      <vt:lpstr>Hk</vt:lpstr>
      <vt:lpstr>översikt</vt:lpstr>
      <vt:lpstr>analys</vt:lpstr>
      <vt:lpstr>instruktion</vt:lpstr>
      <vt:lpstr>översikt (2)</vt:lpstr>
      <vt:lpstr>översikt!Utskriftsområde</vt:lpstr>
      <vt:lpstr>översikt!Utskriftsrubriker</vt:lpstr>
      <vt:lpstr>'översikt (2)'!Utskriftsrubriker</vt:lpstr>
    </vt:vector>
  </TitlesOfParts>
  <Company>Struktiv</Company>
  <LinksUpToDate>false</LinksUpToDate>
  <SharedDoc>false</SharedDoc>
  <HyperlinkBase>www.struktiv.se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Per Hansson</dc:creator>
  <cp:lastModifiedBy>Per Hansson</cp:lastModifiedBy>
  <cp:lastPrinted>2019-04-16T19:38:10Z</cp:lastPrinted>
  <dcterms:created xsi:type="dcterms:W3CDTF">2012-08-02T17:08:10Z</dcterms:created>
  <dcterms:modified xsi:type="dcterms:W3CDTF">2019-12-03T21:02:57Z</dcterms:modified>
  <cp:contentStatus>Version PA2, 2012-08-15</cp:contentStatus>
</cp:coreProperties>
</file>